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60" windowWidth="24000" windowHeight="9150"/>
  </bookViews>
  <sheets>
    <sheet name="прил. 7.2" sheetId="10" r:id="rId1"/>
  </sheets>
  <definedNames>
    <definedName name="_xlnm._FilterDatabase" localSheetId="0" hidden="1">'прил. 7.2'!$A$14:$AN$66</definedName>
    <definedName name="_xlnm.Print_Titles" localSheetId="0">'прил. 7.2'!$14:$14</definedName>
    <definedName name="_xlnm.Print_Area" localSheetId="0">'прил. 7.2'!$A$1:$AN$74</definedName>
  </definedNames>
  <calcPr calcId="145621"/>
</workbook>
</file>

<file path=xl/calcChain.xml><?xml version="1.0" encoding="utf-8"?>
<calcChain xmlns="http://schemas.openxmlformats.org/spreadsheetml/2006/main">
  <c r="V64" i="10" l="1"/>
  <c r="Q64" i="10"/>
  <c r="P64" i="10"/>
  <c r="O64" i="10"/>
  <c r="N64" i="10"/>
  <c r="M64" i="10"/>
  <c r="H64" i="10"/>
  <c r="C64" i="10"/>
  <c r="V24" i="10" l="1"/>
  <c r="V23" i="10"/>
  <c r="V22" i="10"/>
  <c r="V21" i="10"/>
  <c r="V20" i="10"/>
  <c r="V19" i="10"/>
  <c r="V18" i="10"/>
  <c r="V38" i="10"/>
  <c r="V37" i="10"/>
  <c r="V36" i="10"/>
  <c r="V35" i="10"/>
  <c r="V34" i="10"/>
  <c r="V33" i="10"/>
  <c r="V32" i="10"/>
  <c r="V31" i="10"/>
  <c r="V30" i="10"/>
  <c r="V63" i="10"/>
  <c r="V62" i="10"/>
  <c r="V61" i="10"/>
  <c r="V60" i="10"/>
  <c r="V59" i="10"/>
  <c r="V58" i="10"/>
  <c r="V57" i="10"/>
  <c r="V56" i="10"/>
  <c r="V55" i="10"/>
  <c r="V54" i="10"/>
  <c r="V53" i="10"/>
  <c r="V52" i="10"/>
  <c r="V51" i="10"/>
  <c r="V49" i="10"/>
  <c r="V48" i="10"/>
  <c r="V47" i="10"/>
  <c r="V46" i="10"/>
  <c r="V45" i="10"/>
  <c r="V44" i="10"/>
  <c r="V43" i="10"/>
  <c r="V42" i="10"/>
  <c r="V50" i="10"/>
  <c r="Q63" i="10"/>
  <c r="P63" i="10"/>
  <c r="O63" i="10"/>
  <c r="N63" i="10"/>
  <c r="M63" i="10"/>
  <c r="Q62" i="10"/>
  <c r="P62" i="10"/>
  <c r="O62" i="10"/>
  <c r="N62" i="10"/>
  <c r="Q61" i="10"/>
  <c r="P61" i="10"/>
  <c r="O61" i="10"/>
  <c r="N61" i="10"/>
  <c r="Q60" i="10"/>
  <c r="P60" i="10"/>
  <c r="O60" i="10"/>
  <c r="N60" i="10"/>
  <c r="M60" i="10"/>
  <c r="Q38" i="10"/>
  <c r="P38" i="10"/>
  <c r="O38" i="10"/>
  <c r="N38" i="10"/>
  <c r="Q37" i="10"/>
  <c r="P37" i="10"/>
  <c r="O37" i="10"/>
  <c r="N37" i="10"/>
  <c r="Q36" i="10"/>
  <c r="P36" i="10"/>
  <c r="O36" i="10"/>
  <c r="N36" i="10"/>
  <c r="Q35" i="10"/>
  <c r="P35" i="10"/>
  <c r="O35" i="10"/>
  <c r="N35" i="10"/>
  <c r="Q34" i="10"/>
  <c r="P34" i="10"/>
  <c r="O34" i="10"/>
  <c r="N34" i="10"/>
  <c r="Q33" i="10"/>
  <c r="P33" i="10"/>
  <c r="O33" i="10"/>
  <c r="N33" i="10"/>
  <c r="Q32" i="10"/>
  <c r="P32" i="10"/>
  <c r="O32" i="10"/>
  <c r="N32" i="10"/>
  <c r="Q31" i="10"/>
  <c r="P31" i="10"/>
  <c r="O31" i="10"/>
  <c r="N31" i="10"/>
  <c r="Q30" i="10"/>
  <c r="P30" i="10"/>
  <c r="O30" i="10"/>
  <c r="N30" i="10"/>
  <c r="Q26" i="10"/>
  <c r="P26" i="10"/>
  <c r="O26" i="10"/>
  <c r="N26" i="10"/>
  <c r="Q24" i="10"/>
  <c r="P24" i="10"/>
  <c r="O24" i="10"/>
  <c r="N24" i="10"/>
  <c r="Q23" i="10"/>
  <c r="P23" i="10"/>
  <c r="O23" i="10"/>
  <c r="N23" i="10"/>
  <c r="Q22" i="10"/>
  <c r="P22" i="10"/>
  <c r="O22" i="10"/>
  <c r="N22" i="10"/>
  <c r="Q21" i="10"/>
  <c r="P21" i="10"/>
  <c r="O21" i="10"/>
  <c r="N21" i="10"/>
  <c r="Q20" i="10"/>
  <c r="P20" i="10"/>
  <c r="O20" i="10"/>
  <c r="N20" i="10"/>
  <c r="Q19" i="10"/>
  <c r="P19" i="10"/>
  <c r="O19" i="10"/>
  <c r="N19" i="10"/>
  <c r="Q18" i="10"/>
  <c r="P18" i="10"/>
  <c r="O18" i="10"/>
  <c r="N18" i="10"/>
  <c r="H24" i="10"/>
  <c r="H23" i="10"/>
  <c r="H22" i="10"/>
  <c r="H21" i="10"/>
  <c r="H20" i="10"/>
  <c r="H19" i="10"/>
  <c r="H18" i="10"/>
  <c r="H38" i="10"/>
  <c r="M38" i="10" s="1"/>
  <c r="H37" i="10"/>
  <c r="H36" i="10"/>
  <c r="H35" i="10"/>
  <c r="H34" i="10"/>
  <c r="M34" i="10" s="1"/>
  <c r="H33" i="10"/>
  <c r="M33" i="10" s="1"/>
  <c r="H32" i="10"/>
  <c r="M32" i="10" s="1"/>
  <c r="H31" i="10"/>
  <c r="M31" i="10" s="1"/>
  <c r="H30" i="10"/>
  <c r="M30" i="10" s="1"/>
  <c r="H63" i="10"/>
  <c r="H62" i="10"/>
  <c r="M62" i="10" s="1"/>
  <c r="H61" i="10"/>
  <c r="M61" i="10" s="1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C63" i="10"/>
  <c r="C62" i="10"/>
  <c r="C61" i="10"/>
  <c r="C60" i="10"/>
  <c r="C59" i="10"/>
  <c r="C58" i="10"/>
  <c r="C57" i="10"/>
  <c r="C56" i="10"/>
  <c r="H42" i="10"/>
  <c r="M42" i="10" s="1"/>
  <c r="N42" i="10"/>
  <c r="P42" i="10"/>
  <c r="Q42" i="10"/>
  <c r="M43" i="10"/>
  <c r="N43" i="10"/>
  <c r="O43" i="10"/>
  <c r="P43" i="10"/>
  <c r="Q43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G17" i="10"/>
  <c r="F17" i="10"/>
  <c r="E17" i="10"/>
  <c r="C34" i="10"/>
  <c r="C33" i="10"/>
  <c r="C32" i="10"/>
  <c r="C31" i="10"/>
  <c r="C30" i="10"/>
  <c r="C37" i="10"/>
  <c r="C36" i="10"/>
  <c r="C35" i="10"/>
  <c r="C38" i="10"/>
  <c r="M36" i="10" l="1"/>
  <c r="M37" i="10"/>
  <c r="M35" i="10"/>
  <c r="O42" i="10"/>
  <c r="C26" i="10" l="1"/>
  <c r="M26" i="10" s="1"/>
  <c r="C24" i="10"/>
  <c r="M24" i="10" s="1"/>
  <c r="C23" i="10"/>
  <c r="M23" i="10" s="1"/>
  <c r="C22" i="10"/>
  <c r="M22" i="10" s="1"/>
  <c r="C21" i="10"/>
  <c r="M21" i="10" s="1"/>
  <c r="C20" i="10"/>
  <c r="M20" i="10" s="1"/>
  <c r="C19" i="10"/>
  <c r="M19" i="10" s="1"/>
  <c r="C18" i="10"/>
  <c r="M18" i="10" s="1"/>
  <c r="P59" i="10" l="1"/>
  <c r="O59" i="10"/>
  <c r="N59" i="10"/>
  <c r="M59" i="10"/>
  <c r="P58" i="10"/>
  <c r="N58" i="10"/>
  <c r="Q57" i="10"/>
  <c r="O57" i="10"/>
  <c r="N57" i="10"/>
  <c r="Q56" i="10"/>
  <c r="P56" i="10"/>
  <c r="N56" i="10"/>
  <c r="Q55" i="10"/>
  <c r="P55" i="10"/>
  <c r="N55" i="10"/>
  <c r="Q54" i="10"/>
  <c r="P54" i="10"/>
  <c r="N54" i="10"/>
  <c r="P53" i="10"/>
  <c r="O53" i="10"/>
  <c r="N53" i="10"/>
  <c r="P52" i="10"/>
  <c r="O52" i="10"/>
  <c r="N52" i="10"/>
  <c r="M52" i="10"/>
  <c r="P51" i="10"/>
  <c r="N51" i="10"/>
  <c r="M51" i="10"/>
  <c r="P50" i="10"/>
  <c r="N50" i="10"/>
  <c r="M50" i="10"/>
  <c r="Q49" i="10"/>
  <c r="P49" i="10"/>
  <c r="N49" i="10"/>
  <c r="Q48" i="10"/>
  <c r="P48" i="10"/>
  <c r="N48" i="10"/>
  <c r="Q47" i="10"/>
  <c r="P47" i="10"/>
  <c r="N47" i="10"/>
  <c r="Q46" i="10"/>
  <c r="P46" i="10"/>
  <c r="N46" i="10"/>
  <c r="Q45" i="10"/>
  <c r="P45" i="10"/>
  <c r="N45" i="10"/>
  <c r="Q44" i="10"/>
  <c r="N44" i="10"/>
  <c r="Q40" i="10"/>
  <c r="P40" i="10"/>
  <c r="O40" i="10"/>
  <c r="N40" i="10"/>
  <c r="M40" i="10"/>
  <c r="O46" i="10" l="1"/>
  <c r="O45" i="10"/>
  <c r="O44" i="10"/>
  <c r="O47" i="10"/>
  <c r="O56" i="10"/>
  <c r="O49" i="10"/>
  <c r="Q53" i="10"/>
  <c r="Q58" i="10"/>
  <c r="P57" i="10"/>
  <c r="P44" i="10" l="1"/>
  <c r="O48" i="10" l="1"/>
  <c r="H25" i="10" l="1"/>
  <c r="M56" i="10"/>
  <c r="M57" i="10"/>
  <c r="M47" i="10"/>
  <c r="M45" i="10"/>
  <c r="M46" i="10"/>
  <c r="M48" i="10"/>
  <c r="M49" i="10"/>
  <c r="O51" i="10"/>
  <c r="M53" i="10"/>
  <c r="Z17" i="10"/>
  <c r="O50" i="10"/>
  <c r="Y17" i="10"/>
  <c r="D17" i="10"/>
  <c r="C17" i="10" s="1"/>
  <c r="W17" i="10"/>
  <c r="U17" i="10"/>
  <c r="T17" i="10"/>
  <c r="S17" i="10"/>
  <c r="R17" i="10"/>
  <c r="L17" i="10"/>
  <c r="K17" i="10"/>
  <c r="I17" i="10"/>
  <c r="M55" i="10" l="1"/>
  <c r="O55" i="10"/>
  <c r="N17" i="10"/>
  <c r="M54" i="10"/>
  <c r="O54" i="10"/>
  <c r="M58" i="10"/>
  <c r="O58" i="10"/>
  <c r="Q17" i="10"/>
  <c r="P17" i="10"/>
  <c r="M44" i="10"/>
  <c r="H17" i="10"/>
  <c r="M17" i="10" s="1"/>
  <c r="K41" i="10" l="1"/>
  <c r="J41" i="10"/>
  <c r="I41" i="10"/>
  <c r="H41" i="10"/>
  <c r="K29" i="10"/>
  <c r="I29" i="10"/>
  <c r="I25" i="10"/>
  <c r="J25" i="10"/>
  <c r="K25" i="10"/>
  <c r="L25" i="10"/>
  <c r="H39" i="10" l="1"/>
  <c r="J17" i="10"/>
  <c r="O17" i="10" s="1"/>
  <c r="I39" i="10"/>
  <c r="J39" i="10"/>
  <c r="K39" i="10"/>
  <c r="K16" i="10"/>
  <c r="I16" i="10"/>
  <c r="I15" i="10" l="1"/>
  <c r="K15" i="10"/>
  <c r="Z41" i="10"/>
  <c r="W41" i="10"/>
  <c r="Z29" i="10"/>
  <c r="Y29" i="10"/>
  <c r="X29" i="10"/>
  <c r="W29" i="10"/>
  <c r="Z25" i="10"/>
  <c r="W25" i="10"/>
  <c r="W39" i="10" l="1"/>
  <c r="W16" i="10"/>
  <c r="Z16" i="10"/>
  <c r="Z39" i="10"/>
  <c r="C41" i="10"/>
  <c r="M41" i="10" s="1"/>
  <c r="C29" i="10"/>
  <c r="D41" i="10"/>
  <c r="N41" i="10" s="1"/>
  <c r="E41" i="10"/>
  <c r="O41" i="10" s="1"/>
  <c r="F41" i="10"/>
  <c r="P41" i="10" s="1"/>
  <c r="G41" i="10"/>
  <c r="R41" i="10"/>
  <c r="S41" i="10"/>
  <c r="T41" i="10"/>
  <c r="U41" i="10"/>
  <c r="R40" i="10"/>
  <c r="S40" i="10"/>
  <c r="T40" i="10"/>
  <c r="U40" i="10"/>
  <c r="D29" i="10"/>
  <c r="N29" i="10" s="1"/>
  <c r="E29" i="10"/>
  <c r="F29" i="10"/>
  <c r="P29" i="10" s="1"/>
  <c r="G29" i="10"/>
  <c r="R29" i="10"/>
  <c r="S29" i="10"/>
  <c r="T29" i="10"/>
  <c r="U29" i="10"/>
  <c r="D25" i="10"/>
  <c r="E25" i="10"/>
  <c r="O25" i="10" s="1"/>
  <c r="F25" i="10"/>
  <c r="P25" i="10" s="1"/>
  <c r="G25" i="10"/>
  <c r="Q25" i="10" s="1"/>
  <c r="R25" i="10"/>
  <c r="S25" i="10"/>
  <c r="T25" i="10"/>
  <c r="U25" i="10"/>
  <c r="N25" i="10" l="1"/>
  <c r="C25" i="10"/>
  <c r="M25" i="10" s="1"/>
  <c r="W15" i="10"/>
  <c r="Z15" i="10"/>
  <c r="V17" i="10"/>
  <c r="T39" i="10"/>
  <c r="T16" i="10"/>
  <c r="F39" i="10"/>
  <c r="P39" i="10" s="1"/>
  <c r="G39" i="10"/>
  <c r="U16" i="10"/>
  <c r="R16" i="10"/>
  <c r="S16" i="10"/>
  <c r="C39" i="10"/>
  <c r="M39" i="10" s="1"/>
  <c r="C16" i="10"/>
  <c r="E16" i="10"/>
  <c r="R39" i="10"/>
  <c r="D39" i="10"/>
  <c r="N39" i="10" s="1"/>
  <c r="V25" i="10"/>
  <c r="V41" i="10"/>
  <c r="S39" i="10"/>
  <c r="V29" i="10"/>
  <c r="G16" i="10"/>
  <c r="D16" i="10"/>
  <c r="N16" i="10" s="1"/>
  <c r="F16" i="10"/>
  <c r="P16" i="10" s="1"/>
  <c r="U39" i="10"/>
  <c r="E39" i="10"/>
  <c r="O39" i="10" s="1"/>
  <c r="X17" i="10" l="1"/>
  <c r="U15" i="10"/>
  <c r="T15" i="10"/>
  <c r="R15" i="10"/>
  <c r="F15" i="10"/>
  <c r="P15" i="10" s="1"/>
  <c r="G15" i="10"/>
  <c r="C15" i="10"/>
  <c r="S15" i="10"/>
  <c r="E15" i="10"/>
  <c r="D15" i="10"/>
  <c r="N15" i="10" s="1"/>
  <c r="V39" i="10"/>
  <c r="V16" i="10"/>
  <c r="V15" i="10" l="1"/>
  <c r="Q59" i="10" l="1"/>
  <c r="Q52" i="10"/>
  <c r="Q51" i="10"/>
  <c r="Q50" i="10"/>
  <c r="J29" i="10" l="1"/>
  <c r="L41" i="10"/>
  <c r="Q41" i="10" s="1"/>
  <c r="Y25" i="10"/>
  <c r="Y16" i="10" s="1"/>
  <c r="X25" i="10"/>
  <c r="X16" i="10" s="1"/>
  <c r="J16" i="10" l="1"/>
  <c r="O29" i="10"/>
  <c r="L39" i="10"/>
  <c r="Q39" i="10" s="1"/>
  <c r="J15" i="10" l="1"/>
  <c r="O15" i="10" s="1"/>
  <c r="O16" i="10"/>
  <c r="Y41" i="10"/>
  <c r="Y39" i="10" s="1"/>
  <c r="Y15" i="10" s="1"/>
  <c r="X41" i="10"/>
  <c r="X39" i="10" s="1"/>
  <c r="X15" i="10" s="1"/>
  <c r="L29" i="10"/>
  <c r="H29" i="10"/>
  <c r="H16" i="10" l="1"/>
  <c r="M16" i="10" s="1"/>
  <c r="M29" i="10"/>
  <c r="L16" i="10"/>
  <c r="L15" i="10" s="1"/>
  <c r="Q15" i="10" s="1"/>
  <c r="Q29" i="10"/>
  <c r="H15" i="10" l="1"/>
  <c r="M15" i="10" s="1"/>
  <c r="Q16" i="10"/>
</calcChain>
</file>

<file path=xl/sharedStrings.xml><?xml version="1.0" encoding="utf-8"?>
<sst xmlns="http://schemas.openxmlformats.org/spreadsheetml/2006/main" count="164" uniqueCount="146">
  <si>
    <t>№ №</t>
  </si>
  <si>
    <t>всего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</si>
  <si>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</si>
  <si>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</si>
  <si>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</si>
  <si>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</t>
  </si>
  <si>
    <t>2</t>
  </si>
  <si>
    <t>Создание систем противоаварийной и режимной автоматики</t>
  </si>
  <si>
    <t>Создание систем телемеханики
и связи</t>
  </si>
  <si>
    <t>Установка устройств регулирования напряжения и компенсации реактивной мощности</t>
  </si>
  <si>
    <t>Новое строительство</t>
  </si>
  <si>
    <t>Прочее новое строительство</t>
  </si>
  <si>
    <t>Оплата процентов за привлеченные кредитные ресурсы</t>
  </si>
  <si>
    <t>1.1</t>
  </si>
  <si>
    <t>1.2</t>
  </si>
  <si>
    <t>1.3</t>
  </si>
  <si>
    <t>1.4</t>
  </si>
  <si>
    <t>2.1</t>
  </si>
  <si>
    <t>2.2</t>
  </si>
  <si>
    <t>протя-
жен-
ность, км</t>
  </si>
  <si>
    <t>марка кабеля</t>
  </si>
  <si>
    <t>тип опор</t>
  </si>
  <si>
    <t>норма-
тивный срок службы, лет</t>
  </si>
  <si>
    <t>год ввода
в эксплуа-
тацию</t>
  </si>
  <si>
    <t>мощ-
ность, МВА</t>
  </si>
  <si>
    <t>тепловая энергия, Гкал/час</t>
  </si>
  <si>
    <t>мощ-
ность, МВт</t>
  </si>
  <si>
    <t>прочие</t>
  </si>
  <si>
    <t>оборудо-
вание и мате-
риалы</t>
  </si>
  <si>
    <t>СМР</t>
  </si>
  <si>
    <t>ПИР</t>
  </si>
  <si>
    <t>иные объекты</t>
  </si>
  <si>
    <t>линии электропередачи</t>
  </si>
  <si>
    <t>подстанции</t>
  </si>
  <si>
    <t>генерирующие объекты</t>
  </si>
  <si>
    <t>Технические характеристики созданных объектов</t>
  </si>
  <si>
    <t>Прочие направления</t>
  </si>
  <si>
    <t>1.5</t>
  </si>
  <si>
    <t>Технологическое присоединение объектов инфраструктуры администрации Вилючинского городского округа</t>
  </si>
  <si>
    <t>Поставка автомобильной и специальной техники</t>
  </si>
  <si>
    <t>количество
и марка силовых трансформаторов, шт.</t>
  </si>
  <si>
    <t>год ввода
в эксплуатацию</t>
  </si>
  <si>
    <t>Реконструкция ВЛ-0,4 кВ МТП-848 ф.1 - ул 2-я Шевченко (поселок) инв. № 865162842</t>
  </si>
  <si>
    <t>Реконструкция Оборудование РТП-Крашенинникова инв.№865116964</t>
  </si>
  <si>
    <t>Приложение № 7.2
к Приказу Минэнерго России
от 24.03.2010 № 114</t>
  </si>
  <si>
    <t>Утверждаю
Директор филиала "Камчатский" 
АО "Оборонэнерго"</t>
  </si>
  <si>
    <t>Реконструкция Оборудование ТП-364 инв № 865117002</t>
  </si>
  <si>
    <t>15.1.</t>
  </si>
  <si>
    <t>15.2.</t>
  </si>
  <si>
    <t>15.3.</t>
  </si>
  <si>
    <t>15.4.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</si>
  <si>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</si>
  <si>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к Приказу Минэнерго России от 24.03.2010 № 114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</si>
  <si>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</si>
  <si>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Строительство «КЛ-0,4 кВ ТП-353 ф.7 - гараж»</t>
  </si>
  <si>
    <t>1.1.1</t>
  </si>
  <si>
    <t>1.1.2</t>
  </si>
  <si>
    <t>1.1.3</t>
  </si>
  <si>
    <t>1.1.4</t>
  </si>
  <si>
    <t>1.1.5</t>
  </si>
  <si>
    <t>1.1.6</t>
  </si>
  <si>
    <t>1.2.1</t>
  </si>
  <si>
    <t>1.5.1</t>
  </si>
  <si>
    <t>1.5.2</t>
  </si>
  <si>
    <t>1.5.3</t>
  </si>
  <si>
    <t>1.5.4</t>
  </si>
  <si>
    <t>1.5.5</t>
  </si>
  <si>
    <t>1.5.6</t>
  </si>
  <si>
    <t>1.5.7</t>
  </si>
  <si>
    <t>1.5.8</t>
  </si>
  <si>
    <t>1.5.9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</si>
  <si>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</si>
  <si>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</si>
  <si>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</si>
  <si>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</si>
  <si>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</si>
  <si>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</si>
  <si>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</si>
  <si>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</si>
  <si>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</si>
  <si>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</si>
  <si>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</si>
  <si>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</si>
  <si>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</si>
  <si>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</si>
  <si>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</si>
  <si>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</si>
  <si>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</si>
  <si>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</si>
  <si>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Наименование объекта &lt;1&gt;</t>
  </si>
  <si>
    <t xml:space="preserve">1 кв. </t>
  </si>
  <si>
    <t xml:space="preserve">2 кв. </t>
  </si>
  <si>
    <t xml:space="preserve">3 кв. </t>
  </si>
  <si>
    <t xml:space="preserve">4 кв. </t>
  </si>
  <si>
    <t>Строительство и реконструкция сооружений причаольного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</si>
  <si>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Объект ПС 110/6 кВ "Чайка"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</si>
  <si>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</si>
  <si>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Фактически освоено
 (закрыто актами выполненных работ),
 млн. руб. с НДС</t>
  </si>
  <si>
    <t>Плановой объем финансирования, 
млн. руб. с НДС
&lt;1&gt;</t>
  </si>
  <si>
    <t>Фактически профинансировано,
 млн. руб. с НДС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</si>
  <si>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</si>
  <si>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Строительство в рамках технологического присоединения КЛ-0,4 кВ ТП-28 ф.4 ул. Петра Ильичева,38</t>
  </si>
  <si>
    <t>Строительство в рамках технологического присоединения ВЛ-0.4 кВ (ТП-855) штаб инв. № 240 - ул. Солнечная, 41</t>
  </si>
  <si>
    <t>Строительство в рамках технологического присоединения ВЛ-0,4 кВ ТП-847 ф.6-жилой дом (ул. 2-я Шевченко)</t>
  </si>
  <si>
    <t>Строительство в рамках технологического присоединения ВЛ-0.4 кВ ТП-386 ф.11 - владение 36 (СНТ "Пионер")</t>
  </si>
  <si>
    <t xml:space="preserve"> Строительство в рамках технологического присоединения КЛ-0.4 кВ ТП-366 ф.1 - магазин промтоваров</t>
  </si>
  <si>
    <t>Капитальное  строительство в рамках технологического присоединения объекта  " Комплекс служебно-технических зданий ПБККС, причальный фронт ПБККС"</t>
  </si>
  <si>
    <t>Поставка "Компьютеры персональные" для филиала "Камчатский" АО "Оборонэнерго"</t>
  </si>
  <si>
    <t xml:space="preserve"> Строительство в рамках технологического присоединения КЛ-0.4 кВ ТП-399 - станция тех. обслуживания</t>
  </si>
  <si>
    <t>Строительство в рамках технологического присоединения зоны хранения №1,2,3 в/ч 26942" (шифры П-42/11-1, П-41/11-2, П-41/11-3 Южные Коряки) - ПС 35/10 кВ Арсенал</t>
  </si>
  <si>
    <t>Всего 
за год</t>
  </si>
  <si>
    <t>Начальник ПЭС</t>
  </si>
  <si>
    <t>А.В. Чеша</t>
  </si>
  <si>
    <t>________________Д.В. Добротин</t>
  </si>
  <si>
    <t>Директор филиала  "Камчатский" АО "Оборонэнерго"</t>
  </si>
  <si>
    <t>Первый заместитель директора - главный инженер</t>
  </si>
  <si>
    <t>А.А. Андреенков</t>
  </si>
  <si>
    <t>Отклонение фактической стоимости
 работ от плановой стоимости, 
млн. руб.</t>
  </si>
  <si>
    <t>Реконструкция ВЛЭП-0,4 кВ ТП 546-2 ,ф.5, караул, ТХ 2 СИП-4 4х35, АС35, инв. № 864014240</t>
  </si>
  <si>
    <t>Реконструкция ВЛЭП-0,4 кВ ВЛ 0,4 ТП 546-2 ф.8 - Посёлок КНС, инв. № 864014245</t>
  </si>
  <si>
    <t>Замена МВ на ВВ на РП-7 1х250 кВА. 1х160 КВА, Приморский (оборудование) инв. № 865117000- 7шт.</t>
  </si>
  <si>
    <t>Замена МВ на ВВ на РП-1, 2х250 кВА, пос. Англичанка (оборудование) инв. № 865117087 - 2 шт.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</si>
  <si>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</si>
  <si>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</si>
  <si>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Реконструкция МТП-848, ул.2-ая Шевченко, инв. №865116912. Замена трансформатора 100 кВА на 160 кВА</t>
  </si>
  <si>
    <t>Отчет об исполнении основных этапов работ по реализации инвестиционной программы компании за 1-ый квартал 2018 года</t>
  </si>
  <si>
    <t>1.1.7</t>
  </si>
  <si>
    <t>Установка защит для ввода 1 и ввода 2 на РТП-Завойко 110/6 кВ 1х6300 кВА, 1х10000 кВА, П-К (оборудования) инв. № 865116885 - 2 шт.</t>
  </si>
  <si>
    <t xml:space="preserve">Закупка. Измеритель сопротивления обмоток постоянному току </t>
  </si>
  <si>
    <t xml:space="preserve">Закупка. Стенд для механических испытаний </t>
  </si>
  <si>
    <t xml:space="preserve">Закупка. Высоковольтная испытательная лаборатория </t>
  </si>
  <si>
    <t>Реконструкция "РТП-60" Ограждение</t>
  </si>
  <si>
    <t>Реконструкция "РТП Крашенинникова" Ограждение</t>
  </si>
  <si>
    <t xml:space="preserve">Cтроительство «ВЛ-0,23 кВ опора № 15 (ВЛ-0,4 кВ ТП-302 ф.9 - ул. Садовая) – дачный дом» 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</si>
  <si>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</si>
  <si>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Монтаж и пуско-наладка системы пожарной сигнализации оповещения людей о пожаре в г. Елизово, ул. Шоссейная, д. 1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</si>
  <si>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</si>
  <si>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Поставка "Многофункциональные устройства" для филиала "Камчатский" АО "Оборонэнерго"</t>
  </si>
  <si>
    <t>Поставка "Сетевое оборудование" для филиала "Камчатский" АО "Оборонэнерго"</t>
  </si>
  <si>
    <t>2.2.19</t>
  </si>
  <si>
    <t>2.2.20</t>
  </si>
  <si>
    <t>2.2.21</t>
  </si>
  <si>
    <t>2.2.22</t>
  </si>
  <si>
    <t>Строительство в рамках технологического присоединения ВЛ-0.4 кВ (ТП-855) штаб инв. № 240 - ул. Солнечная, 41 (заявитель Алафьева Т.В.)</t>
  </si>
  <si>
    <t>2.2.23</t>
  </si>
  <si>
    <t>"____"  мая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</si>
</sst>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.0000"/>
  </numFmts>
  <fonts count="12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6" fillId="0" borderId="0"/>
  </cellStyleXfs>
  <cellXfs count="109">
    <xf numFmtId="0" fontId="0" fillId="0" borderId="0" xfId="0"/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166" fontId="3" fillId="4" borderId="1" xfId="0" applyNumberFormat="1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64" fontId="3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/>
    <xf numFmtId="0" fontId="3" fillId="0" borderId="0" xfId="0" applyFont="1" applyFill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166" fontId="7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6" fontId="3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166" fontId="4" fillId="0" borderId="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166" fontId="9" fillId="0" borderId="0" xfId="0" applyNumberFormat="1" applyFont="1" applyFill="1" applyAlignment="1">
      <alignment horizontal="center" vertical="center" wrapText="1"/>
    </xf>
    <xf numFmtId="165" fontId="9" fillId="0" borderId="0" xfId="0" applyNumberFormat="1" applyFon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166" fontId="4" fillId="0" borderId="0" xfId="0" applyNumberFormat="1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horizontal="left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166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166" fontId="2" fillId="0" borderId="0" xfId="0" applyNumberFormat="1" applyFont="1" applyFill="1" applyAlignment="1">
      <alignment horizontal="right" vertical="center" wrapText="1"/>
    </xf>
    <xf numFmtId="165" fontId="3" fillId="6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165" fontId="3" fillId="7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65" fontId="3" fillId="6" borderId="1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Alignment="1">
      <alignment horizontal="right" vertical="center" wrapText="1"/>
    </xf>
    <xf numFmtId="0" fontId="7" fillId="0" borderId="0" xfId="0" applyFont="1" applyFill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1" fontId="9" fillId="0" borderId="0" xfId="0" applyNumberFormat="1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166" fontId="9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1" fontId="4" fillId="0" borderId="0" xfId="0" applyNumberFormat="1" applyFont="1" applyFill="1" applyAlignment="1">
      <alignment horizontal="right" vertical="center" wrapText="1"/>
    </xf>
    <xf numFmtId="1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wrapText="1"/>
    </xf>
    <xf numFmtId="164" fontId="8" fillId="3" borderId="1" xfId="0" applyNumberFormat="1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2" applyFont="1" applyFill="1" applyBorder="1" applyAlignment="1">
      <alignment horizontal="left" vertical="center" wrapText="1"/>
    </xf>
    <xf numFmtId="166" fontId="8" fillId="2" borderId="1" xfId="0" applyNumberFormat="1" applyFont="1" applyFill="1" applyBorder="1" applyAlignment="1">
      <alignment horizontal="left" vertical="center" wrapText="1"/>
    </xf>
    <xf numFmtId="166" fontId="4" fillId="0" borderId="0" xfId="0" applyNumberFormat="1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166" fontId="4" fillId="0" borderId="0" xfId="0" applyNumberFormat="1" applyFont="1" applyFill="1" applyBorder="1" applyAlignment="1">
      <alignment horizontal="right" vertical="center" wrapText="1"/>
    </xf>
    <xf numFmtId="166" fontId="4" fillId="0" borderId="0" xfId="0" applyNumberFormat="1" applyFont="1" applyFill="1" applyBorder="1" applyAlignment="1">
      <alignment horizontal="left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6" fontId="4" fillId="0" borderId="0" xfId="0" applyNumberFormat="1" applyFont="1" applyFill="1" applyAlignment="1">
      <alignment horizontal="left" vertical="center" wrapText="1"/>
    </xf>
  </cellXfs>
  <cellStyles count="4">
    <cellStyle name="Обычный" xfId="0" builtinId="0"/>
    <cellStyle name="Обычный 11" xfId="2"/>
    <cellStyle name="Обычный 2" xfId="1"/>
    <cellStyle name="Обычный 3" xfId="3"/>
  </cellStyles>
  <dxfs count="0"/>
  <tableStyles count="0" defaultTableStyle="TableStyleMedium9" defaultPivotStyle="PivotStyleLight16"/>
  <colors>
    <mruColors>
      <color rgb="FFFFCC00"/>
      <color rgb="FFFFFFCC"/>
      <color rgb="FFFF99CC"/>
      <color rgb="FFFF7C8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AN74"/>
  <sheetViews>
    <sheetView tabSelected="1" topLeftCell="F1" zoomScale="80" zoomScaleNormal="80" workbookViewId="0">
      <pane ySplit="13" topLeftCell="A14" activePane="bottomLeft" state="frozen"/>
      <selection pane="bottomLeft" activeCell="AI9" sqref="AI9"/>
    </sheetView>
  </sheetViews>
  <sheetFormatPr defaultColWidth="8.85546875" defaultRowHeight="15" x14ac:dyDescent="0.2"/>
  <cols>
    <col min="1" max="1" width="6.85546875" style="64" bestFit="1" customWidth="1"/>
    <col min="2" max="2" width="34.42578125" style="64" customWidth="1"/>
    <col min="3" max="3" width="12.5703125" style="55" customWidth="1"/>
    <col min="4" max="4" width="11.42578125" style="55" customWidth="1"/>
    <col min="5" max="5" width="9.7109375" style="55" customWidth="1"/>
    <col min="6" max="6" width="13" style="55" customWidth="1"/>
    <col min="7" max="7" width="9.140625" style="55" customWidth="1"/>
    <col min="8" max="8" width="10.42578125" style="14" customWidth="1"/>
    <col min="9" max="10" width="8.7109375" style="55" customWidth="1"/>
    <col min="11" max="11" width="10.42578125" style="55" customWidth="1"/>
    <col min="12" max="12" width="8.85546875" style="55" customWidth="1"/>
    <col min="13" max="15" width="12.5703125" style="55" customWidth="1"/>
    <col min="16" max="16" width="13" style="55" customWidth="1"/>
    <col min="17" max="17" width="12.5703125" style="55" customWidth="1"/>
    <col min="18" max="18" width="13.42578125" style="14" hidden="1" customWidth="1"/>
    <col min="19" max="19" width="11.7109375" style="30" hidden="1" customWidth="1"/>
    <col min="20" max="20" width="11.7109375" style="1" hidden="1" customWidth="1"/>
    <col min="21" max="21" width="10.7109375" style="1" hidden="1" customWidth="1"/>
    <col min="22" max="22" width="13.42578125" style="59" customWidth="1"/>
    <col min="23" max="26" width="10.7109375" style="59" customWidth="1"/>
    <col min="27" max="30" width="8.85546875" style="55" customWidth="1"/>
    <col min="31" max="31" width="7" style="76" customWidth="1"/>
    <col min="32" max="32" width="6.7109375" style="55" customWidth="1"/>
    <col min="33" max="33" width="8.85546875" style="55" customWidth="1"/>
    <col min="34" max="35" width="6.7109375" style="55" customWidth="1"/>
    <col min="36" max="36" width="12.140625" style="64" customWidth="1"/>
    <col min="37" max="37" width="15.42578125" style="64" customWidth="1"/>
    <col min="38" max="38" width="20.7109375" style="64" customWidth="1"/>
    <col min="39" max="39" width="13" style="64" customWidth="1"/>
    <col min="40" max="40" width="12.140625" style="64" customWidth="1"/>
    <col min="41" max="16384" width="8.85546875" style="64"/>
  </cols>
  <sheetData>
    <row r="1" spans="1:40" x14ac:dyDescent="0.2">
      <c r="AC1" s="58"/>
      <c r="AD1" s="58"/>
      <c r="AE1" s="67"/>
      <c r="AF1" s="58"/>
      <c r="AG1" s="58"/>
      <c r="AH1" s="58"/>
      <c r="AI1" s="58"/>
      <c r="AJ1" s="101" t="s">
        <v>44</v>
      </c>
      <c r="AK1" s="101"/>
      <c r="AL1" s="101"/>
      <c r="AM1" s="101"/>
      <c r="AN1" s="101"/>
    </row>
    <row r="2" spans="1:40" x14ac:dyDescent="0.2">
      <c r="AC2" s="58"/>
      <c r="AD2" s="58"/>
      <c r="AE2" s="67"/>
      <c r="AF2" s="58"/>
      <c r="AG2" s="58"/>
      <c r="AH2" s="58"/>
      <c r="AI2" s="68"/>
      <c r="AJ2" s="68"/>
      <c r="AK2" s="102" t="s">
        <v>52</v>
      </c>
      <c r="AL2" s="102"/>
      <c r="AM2" s="102"/>
      <c r="AN2" s="102"/>
    </row>
    <row r="3" spans="1:40" x14ac:dyDescent="0.2">
      <c r="S3" s="31"/>
      <c r="T3" s="31"/>
      <c r="U3" s="31"/>
      <c r="AC3" s="58"/>
      <c r="AD3" s="58"/>
      <c r="AE3" s="67"/>
      <c r="AF3" s="58"/>
      <c r="AG3" s="58"/>
      <c r="AH3" s="58"/>
      <c r="AI3" s="68"/>
      <c r="AJ3" s="68"/>
      <c r="AK3" s="69"/>
      <c r="AL3" s="69"/>
      <c r="AM3" s="69"/>
      <c r="AN3" s="69"/>
    </row>
    <row r="4" spans="1:40" ht="18.75" x14ac:dyDescent="0.2">
      <c r="A4" s="2"/>
      <c r="B4" s="16"/>
      <c r="C4" s="2"/>
      <c r="D4" s="2"/>
      <c r="E4" s="2"/>
      <c r="F4" s="2"/>
      <c r="G4" s="2"/>
      <c r="H4" s="6"/>
      <c r="I4" s="2"/>
      <c r="J4" s="2"/>
      <c r="K4" s="2"/>
      <c r="L4" s="2"/>
      <c r="M4" s="2"/>
      <c r="N4" s="2"/>
      <c r="O4" s="2"/>
      <c r="P4" s="2"/>
      <c r="Q4" s="2"/>
      <c r="R4" s="6"/>
      <c r="S4" s="2"/>
      <c r="T4" s="2"/>
      <c r="U4" s="2"/>
      <c r="V4" s="29"/>
      <c r="W4" s="29"/>
      <c r="X4" s="29"/>
      <c r="Y4" s="29"/>
      <c r="Z4" s="29"/>
      <c r="AA4" s="2"/>
      <c r="AB4" s="2"/>
      <c r="AC4" s="70"/>
      <c r="AD4" s="70"/>
      <c r="AE4" s="71"/>
      <c r="AF4" s="70"/>
      <c r="AG4" s="70"/>
      <c r="AH4" s="72"/>
      <c r="AI4" s="100" t="s">
        <v>45</v>
      </c>
      <c r="AJ4" s="100"/>
      <c r="AK4" s="100"/>
      <c r="AL4" s="100"/>
      <c r="AM4" s="100"/>
      <c r="AN4" s="100"/>
    </row>
    <row r="5" spans="1:40" ht="17.850000000000001" customHeight="1" x14ac:dyDescent="0.2">
      <c r="A5" s="2"/>
      <c r="B5" s="16"/>
      <c r="C5" s="2"/>
      <c r="D5" s="2"/>
      <c r="E5" s="2"/>
      <c r="F5" s="2"/>
      <c r="G5" s="2"/>
      <c r="H5" s="6"/>
      <c r="I5" s="2"/>
      <c r="J5" s="2"/>
      <c r="K5" s="2"/>
      <c r="L5" s="2"/>
      <c r="M5" s="2"/>
      <c r="N5" s="2"/>
      <c r="O5" s="2"/>
      <c r="P5" s="2"/>
      <c r="Q5" s="2"/>
      <c r="R5" s="6"/>
      <c r="S5" s="2"/>
      <c r="T5" s="2"/>
      <c r="U5" s="2"/>
      <c r="V5" s="29"/>
      <c r="W5" s="29"/>
      <c r="X5" s="29"/>
      <c r="Y5" s="29"/>
      <c r="Z5" s="64"/>
      <c r="AA5" s="60"/>
      <c r="AB5" s="60"/>
      <c r="AC5" s="99" t="s">
        <v>114</v>
      </c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</row>
    <row r="6" spans="1:40" ht="18.75" x14ac:dyDescent="0.2">
      <c r="A6" s="2"/>
      <c r="B6" s="16"/>
      <c r="C6" s="2"/>
      <c r="D6" s="2"/>
      <c r="E6" s="2"/>
      <c r="F6" s="2"/>
      <c r="G6" s="2"/>
      <c r="H6" s="6"/>
      <c r="I6" s="2"/>
      <c r="J6" s="2"/>
      <c r="K6" s="2"/>
      <c r="L6" s="2"/>
      <c r="M6" s="2"/>
      <c r="N6" s="2"/>
      <c r="O6" s="2"/>
      <c r="P6" s="2"/>
      <c r="Q6" s="2"/>
      <c r="R6" s="6"/>
      <c r="S6" s="2"/>
      <c r="T6" s="2"/>
      <c r="U6" s="2"/>
      <c r="V6" s="29"/>
      <c r="W6" s="29"/>
      <c r="X6" s="29"/>
      <c r="Y6" s="29"/>
      <c r="Z6" s="64"/>
      <c r="AA6" s="60"/>
      <c r="AB6" s="60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</row>
    <row r="7" spans="1:40" ht="42" customHeight="1" x14ac:dyDescent="0.2">
      <c r="A7" s="2"/>
      <c r="B7" s="16"/>
      <c r="C7" s="2"/>
      <c r="D7" s="2"/>
      <c r="E7" s="2"/>
      <c r="F7" s="2"/>
      <c r="G7" s="2"/>
      <c r="H7" s="6"/>
      <c r="I7" s="2"/>
      <c r="J7" s="2"/>
      <c r="K7" s="2"/>
      <c r="L7" s="2"/>
      <c r="M7" s="2"/>
      <c r="N7" s="2"/>
      <c r="O7" s="2"/>
      <c r="P7" s="2"/>
      <c r="Q7" s="2"/>
      <c r="R7" s="6"/>
      <c r="S7" s="2"/>
      <c r="T7" s="2"/>
      <c r="U7" s="2"/>
      <c r="V7" s="29"/>
      <c r="W7" s="29"/>
      <c r="X7" s="29"/>
      <c r="Y7" s="29"/>
      <c r="Z7" s="33"/>
      <c r="AA7" s="57"/>
      <c r="AB7" s="57"/>
      <c r="AC7" s="56"/>
      <c r="AD7" s="56"/>
      <c r="AE7" s="73"/>
      <c r="AF7" s="103" t="s">
        <v>113</v>
      </c>
      <c r="AG7" s="103"/>
      <c r="AH7" s="103"/>
      <c r="AI7" s="103"/>
      <c r="AJ7" s="103"/>
      <c r="AK7" s="103"/>
      <c r="AL7" s="103"/>
      <c r="AM7" s="103"/>
      <c r="AN7" s="103"/>
    </row>
    <row r="8" spans="1:40" ht="18.75" x14ac:dyDescent="0.2">
      <c r="Z8" s="50"/>
      <c r="AA8" s="74"/>
      <c r="AB8" s="74"/>
      <c r="AC8" s="72"/>
      <c r="AD8" s="72"/>
      <c r="AE8" s="75"/>
      <c r="AF8" s="72"/>
      <c r="AG8" s="72"/>
      <c r="AH8" s="72"/>
      <c r="AI8" s="100" t="s">
        <v>145</v>
      </c>
      <c r="AJ8" s="100"/>
      <c r="AK8" s="100"/>
      <c r="AL8" s="100"/>
      <c r="AM8" s="100"/>
      <c r="AN8" s="100"/>
    </row>
    <row r="9" spans="1:40" ht="27" x14ac:dyDescent="0.2">
      <c r="A9" s="106" t="s">
        <v>125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</row>
    <row r="10" spans="1:40" ht="28.35" customHeight="1" x14ac:dyDescent="0.2">
      <c r="F10" s="65"/>
      <c r="G10" s="65"/>
      <c r="H10" s="42"/>
      <c r="I10" s="65"/>
      <c r="J10" s="65"/>
      <c r="K10" s="65"/>
      <c r="L10" s="65"/>
      <c r="M10" s="65"/>
      <c r="N10" s="65"/>
      <c r="O10" s="65"/>
      <c r="P10" s="65"/>
      <c r="Q10" s="65"/>
      <c r="R10" s="42"/>
      <c r="S10" s="17"/>
      <c r="T10" s="17"/>
      <c r="U10" s="17"/>
      <c r="V10" s="32"/>
      <c r="W10" s="32"/>
      <c r="X10" s="32"/>
      <c r="Y10" s="32"/>
      <c r="Z10" s="32"/>
      <c r="AA10" s="65"/>
      <c r="AB10" s="65"/>
      <c r="AC10" s="65"/>
      <c r="AK10" s="77"/>
      <c r="AL10" s="77"/>
      <c r="AM10" s="77"/>
      <c r="AN10" s="77"/>
    </row>
    <row r="11" spans="1:40" ht="36.4" customHeight="1" x14ac:dyDescent="0.2">
      <c r="A11" s="107" t="s">
        <v>0</v>
      </c>
      <c r="B11" s="107" t="s">
        <v>89</v>
      </c>
      <c r="C11" s="107" t="s">
        <v>98</v>
      </c>
      <c r="D11" s="107"/>
      <c r="E11" s="107"/>
      <c r="F11" s="107"/>
      <c r="G11" s="107"/>
      <c r="H11" s="107" t="s">
        <v>99</v>
      </c>
      <c r="I11" s="107"/>
      <c r="J11" s="107"/>
      <c r="K11" s="107"/>
      <c r="L11" s="107"/>
      <c r="M11" s="107" t="s">
        <v>117</v>
      </c>
      <c r="N11" s="107"/>
      <c r="O11" s="107"/>
      <c r="P11" s="107"/>
      <c r="Q11" s="107"/>
      <c r="R11" s="107" t="s">
        <v>97</v>
      </c>
      <c r="S11" s="107"/>
      <c r="T11" s="107"/>
      <c r="U11" s="107"/>
      <c r="V11" s="107"/>
      <c r="W11" s="107"/>
      <c r="X11" s="107"/>
      <c r="Y11" s="107"/>
      <c r="Z11" s="107"/>
      <c r="AA11" s="107" t="s">
        <v>35</v>
      </c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</row>
    <row r="12" spans="1:40" ht="57.6" customHeight="1" x14ac:dyDescent="0.2">
      <c r="A12" s="107"/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 t="s">
        <v>34</v>
      </c>
      <c r="AB12" s="107"/>
      <c r="AC12" s="107"/>
      <c r="AD12" s="107"/>
      <c r="AE12" s="107" t="s">
        <v>33</v>
      </c>
      <c r="AF12" s="107"/>
      <c r="AG12" s="107"/>
      <c r="AH12" s="107"/>
      <c r="AI12" s="107" t="s">
        <v>32</v>
      </c>
      <c r="AJ12" s="107"/>
      <c r="AK12" s="107"/>
      <c r="AL12" s="107"/>
      <c r="AM12" s="107"/>
      <c r="AN12" s="107" t="s">
        <v>31</v>
      </c>
    </row>
    <row r="13" spans="1:40" ht="120.95" customHeight="1" x14ac:dyDescent="0.2">
      <c r="A13" s="107"/>
      <c r="B13" s="107"/>
      <c r="C13" s="83" t="s">
        <v>1</v>
      </c>
      <c r="D13" s="83" t="s">
        <v>30</v>
      </c>
      <c r="E13" s="83" t="s">
        <v>29</v>
      </c>
      <c r="F13" s="83" t="s">
        <v>28</v>
      </c>
      <c r="G13" s="83" t="s">
        <v>27</v>
      </c>
      <c r="H13" s="82" t="s">
        <v>110</v>
      </c>
      <c r="I13" s="83" t="s">
        <v>30</v>
      </c>
      <c r="J13" s="83" t="s">
        <v>29</v>
      </c>
      <c r="K13" s="83" t="s">
        <v>28</v>
      </c>
      <c r="L13" s="83" t="s">
        <v>27</v>
      </c>
      <c r="M13" s="83" t="s">
        <v>1</v>
      </c>
      <c r="N13" s="83" t="s">
        <v>30</v>
      </c>
      <c r="O13" s="83" t="s">
        <v>29</v>
      </c>
      <c r="P13" s="83" t="s">
        <v>28</v>
      </c>
      <c r="Q13" s="83" t="s">
        <v>27</v>
      </c>
      <c r="R13" s="66" t="s">
        <v>90</v>
      </c>
      <c r="S13" s="61" t="s">
        <v>91</v>
      </c>
      <c r="T13" s="61" t="s">
        <v>92</v>
      </c>
      <c r="U13" s="63" t="s">
        <v>93</v>
      </c>
      <c r="V13" s="82" t="s">
        <v>110</v>
      </c>
      <c r="W13" s="84" t="s">
        <v>30</v>
      </c>
      <c r="X13" s="84" t="s">
        <v>29</v>
      </c>
      <c r="Y13" s="84" t="s">
        <v>28</v>
      </c>
      <c r="Z13" s="84" t="s">
        <v>27</v>
      </c>
      <c r="AA13" s="83" t="s">
        <v>23</v>
      </c>
      <c r="AB13" s="83" t="s">
        <v>22</v>
      </c>
      <c r="AC13" s="83" t="s">
        <v>26</v>
      </c>
      <c r="AD13" s="83" t="s">
        <v>25</v>
      </c>
      <c r="AE13" s="19" t="s">
        <v>41</v>
      </c>
      <c r="AF13" s="83" t="s">
        <v>22</v>
      </c>
      <c r="AG13" s="83" t="s">
        <v>40</v>
      </c>
      <c r="AH13" s="83" t="s">
        <v>24</v>
      </c>
      <c r="AI13" s="83" t="s">
        <v>23</v>
      </c>
      <c r="AJ13" s="83" t="s">
        <v>22</v>
      </c>
      <c r="AK13" s="83" t="s">
        <v>21</v>
      </c>
      <c r="AL13" s="83" t="s">
        <v>20</v>
      </c>
      <c r="AM13" s="83" t="s">
        <v>19</v>
      </c>
      <c r="AN13" s="107"/>
    </row>
    <row r="14" spans="1:40" ht="20.25" customHeight="1" x14ac:dyDescent="0.2">
      <c r="A14" s="85"/>
      <c r="B14" s="85">
        <v>0</v>
      </c>
      <c r="C14" s="85">
        <v>1</v>
      </c>
      <c r="D14" s="85">
        <v>2</v>
      </c>
      <c r="E14" s="85">
        <v>3</v>
      </c>
      <c r="F14" s="85">
        <v>4</v>
      </c>
      <c r="G14" s="85">
        <v>5</v>
      </c>
      <c r="H14" s="85">
        <v>6</v>
      </c>
      <c r="I14" s="85">
        <v>7</v>
      </c>
      <c r="J14" s="85">
        <v>8</v>
      </c>
      <c r="K14" s="85">
        <v>9</v>
      </c>
      <c r="L14" s="85">
        <v>10</v>
      </c>
      <c r="M14" s="85">
        <v>11</v>
      </c>
      <c r="N14" s="85">
        <v>12</v>
      </c>
      <c r="O14" s="85">
        <v>13</v>
      </c>
      <c r="P14" s="85">
        <v>14</v>
      </c>
      <c r="Q14" s="85">
        <v>15</v>
      </c>
      <c r="R14" s="22" t="s">
        <v>47</v>
      </c>
      <c r="S14" s="49" t="s">
        <v>48</v>
      </c>
      <c r="T14" s="49" t="s">
        <v>49</v>
      </c>
      <c r="U14" s="49" t="s">
        <v>50</v>
      </c>
      <c r="V14" s="85">
        <v>16</v>
      </c>
      <c r="W14" s="85">
        <v>17</v>
      </c>
      <c r="X14" s="85">
        <v>18</v>
      </c>
      <c r="Y14" s="85">
        <v>19</v>
      </c>
      <c r="Z14" s="85">
        <v>20</v>
      </c>
      <c r="AA14" s="85">
        <v>21</v>
      </c>
      <c r="AB14" s="85">
        <v>22</v>
      </c>
      <c r="AC14" s="85">
        <v>23</v>
      </c>
      <c r="AD14" s="85">
        <v>24</v>
      </c>
      <c r="AE14" s="43">
        <v>25</v>
      </c>
      <c r="AF14" s="85">
        <v>26</v>
      </c>
      <c r="AG14" s="85">
        <v>27</v>
      </c>
      <c r="AH14" s="85">
        <v>28</v>
      </c>
      <c r="AI14" s="85">
        <v>29</v>
      </c>
      <c r="AJ14" s="85">
        <v>30</v>
      </c>
      <c r="AK14" s="85">
        <v>31</v>
      </c>
      <c r="AL14" s="85">
        <v>32</v>
      </c>
      <c r="AM14" s="85">
        <v>33</v>
      </c>
      <c r="AN14" s="85">
        <v>34</v>
      </c>
    </row>
    <row r="15" spans="1:40" ht="32.85" customHeight="1" x14ac:dyDescent="0.2">
      <c r="A15" s="82"/>
      <c r="B15" s="7" t="s">
        <v>2</v>
      </c>
      <c r="C15" s="15">
        <f t="shared" ref="C15:L15" si="0">C16+C39</f>
        <v>2475.4369999999999</v>
      </c>
      <c r="D15" s="15">
        <f t="shared" si="0"/>
        <v>0</v>
      </c>
      <c r="E15" s="15">
        <f t="shared" si="0"/>
        <v>825.46500000000015</v>
      </c>
      <c r="F15" s="15">
        <f t="shared" si="0"/>
        <v>1632.7640000000001</v>
      </c>
      <c r="G15" s="15">
        <f t="shared" si="0"/>
        <v>17.207999999999998</v>
      </c>
      <c r="H15" s="15">
        <f t="shared" si="0"/>
        <v>2.873999</v>
      </c>
      <c r="I15" s="15">
        <f t="shared" si="0"/>
        <v>0</v>
      </c>
      <c r="J15" s="15">
        <f t="shared" si="0"/>
        <v>2.7631999999999999</v>
      </c>
      <c r="K15" s="15">
        <f t="shared" si="0"/>
        <v>1.2E-2</v>
      </c>
      <c r="L15" s="15">
        <f t="shared" si="0"/>
        <v>9.8798999999999998E-2</v>
      </c>
      <c r="M15" s="15">
        <f>H15-C15</f>
        <v>-2472.563001</v>
      </c>
      <c r="N15" s="15">
        <f>I15-D15</f>
        <v>0</v>
      </c>
      <c r="O15" s="15">
        <f>J15-E15</f>
        <v>-822.70180000000016</v>
      </c>
      <c r="P15" s="15">
        <f>K15-F15</f>
        <v>-1632.7520000000002</v>
      </c>
      <c r="Q15" s="15">
        <f>L15-G15</f>
        <v>-17.109200999999999</v>
      </c>
      <c r="R15" s="15" t="e">
        <f t="shared" ref="R15:Z15" si="1">R16+R39</f>
        <v>#REF!</v>
      </c>
      <c r="S15" s="15" t="e">
        <f t="shared" si="1"/>
        <v>#REF!</v>
      </c>
      <c r="T15" s="80" t="e">
        <f t="shared" si="1"/>
        <v>#REF!</v>
      </c>
      <c r="U15" s="15" t="e">
        <f t="shared" si="1"/>
        <v>#REF!</v>
      </c>
      <c r="V15" s="15">
        <f t="shared" si="1"/>
        <v>241.76451899999995</v>
      </c>
      <c r="W15" s="15">
        <f t="shared" si="1"/>
        <v>0</v>
      </c>
      <c r="X15" s="15">
        <f t="shared" si="1"/>
        <v>241.66571999999996</v>
      </c>
      <c r="Y15" s="15">
        <f t="shared" si="1"/>
        <v>0</v>
      </c>
      <c r="Z15" s="15">
        <f t="shared" si="1"/>
        <v>9.8798999999999998E-2</v>
      </c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</row>
    <row r="16" spans="1:40" ht="28.9" customHeight="1" x14ac:dyDescent="0.2">
      <c r="A16" s="82" t="s">
        <v>5</v>
      </c>
      <c r="B16" s="7" t="s">
        <v>3</v>
      </c>
      <c r="C16" s="15">
        <f t="shared" ref="C16:Z16" si="2">C17+C25+C27+C28+C29</f>
        <v>45.720999999999997</v>
      </c>
      <c r="D16" s="15">
        <f t="shared" si="2"/>
        <v>0</v>
      </c>
      <c r="E16" s="15">
        <f t="shared" si="2"/>
        <v>34.936999999999998</v>
      </c>
      <c r="F16" s="15">
        <f t="shared" si="2"/>
        <v>3.4840000000000004</v>
      </c>
      <c r="G16" s="15">
        <f t="shared" si="2"/>
        <v>7.3</v>
      </c>
      <c r="H16" s="15">
        <f t="shared" si="2"/>
        <v>5.1799999999999999E-2</v>
      </c>
      <c r="I16" s="15">
        <f t="shared" si="2"/>
        <v>0</v>
      </c>
      <c r="J16" s="15">
        <f t="shared" si="2"/>
        <v>5.1799999999999999E-2</v>
      </c>
      <c r="K16" s="15">
        <f t="shared" si="2"/>
        <v>0</v>
      </c>
      <c r="L16" s="15">
        <f t="shared" si="2"/>
        <v>0</v>
      </c>
      <c r="M16" s="15">
        <f t="shared" ref="M16:M25" si="3">H16-C16</f>
        <v>-45.669199999999996</v>
      </c>
      <c r="N16" s="15">
        <f t="shared" ref="N16:N25" si="4">I16-D16</f>
        <v>0</v>
      </c>
      <c r="O16" s="15">
        <f t="shared" ref="O16:O25" si="5">J16-E16</f>
        <v>-34.885199999999998</v>
      </c>
      <c r="P16" s="15">
        <f t="shared" ref="P16:P25" si="6">K16-F16</f>
        <v>-3.4840000000000004</v>
      </c>
      <c r="Q16" s="15">
        <f t="shared" ref="Q16:Q25" si="7">L16-G16</f>
        <v>-7.3</v>
      </c>
      <c r="R16" s="15">
        <f t="shared" si="2"/>
        <v>0</v>
      </c>
      <c r="S16" s="15">
        <f t="shared" si="2"/>
        <v>0</v>
      </c>
      <c r="T16" s="15">
        <f t="shared" si="2"/>
        <v>0</v>
      </c>
      <c r="U16" s="15">
        <f t="shared" si="2"/>
        <v>0</v>
      </c>
      <c r="V16" s="15">
        <f t="shared" si="2"/>
        <v>4.5119999999999993E-2</v>
      </c>
      <c r="W16" s="15">
        <f t="shared" si="2"/>
        <v>0</v>
      </c>
      <c r="X16" s="15">
        <f t="shared" si="2"/>
        <v>4.5119999999999993E-2</v>
      </c>
      <c r="Y16" s="15">
        <f t="shared" si="2"/>
        <v>0</v>
      </c>
      <c r="Z16" s="15">
        <f t="shared" si="2"/>
        <v>0</v>
      </c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</row>
    <row r="17" spans="1:40" s="78" customFormat="1" ht="42.75" x14ac:dyDescent="0.25">
      <c r="A17" s="82" t="s">
        <v>13</v>
      </c>
      <c r="B17" s="7" t="s">
        <v>4</v>
      </c>
      <c r="C17" s="15">
        <f t="shared" ref="C17:C26" si="8">D17+E17+F17+G17</f>
        <v>37.599999999999994</v>
      </c>
      <c r="D17" s="15">
        <f t="shared" ref="D17:Z17" si="9">SUM(D18:D23)</f>
        <v>0</v>
      </c>
      <c r="E17" s="15">
        <f>SUM(E18:E24)</f>
        <v>33.808999999999997</v>
      </c>
      <c r="F17" s="15">
        <f>SUM(F18:F24)</f>
        <v>3.1830000000000003</v>
      </c>
      <c r="G17" s="15">
        <f>SUM(G18:G24)</f>
        <v>0.60799999999999998</v>
      </c>
      <c r="H17" s="15">
        <f t="shared" si="9"/>
        <v>0</v>
      </c>
      <c r="I17" s="15">
        <f t="shared" si="9"/>
        <v>0</v>
      </c>
      <c r="J17" s="15">
        <f t="shared" si="9"/>
        <v>0</v>
      </c>
      <c r="K17" s="15">
        <f t="shared" si="9"/>
        <v>0</v>
      </c>
      <c r="L17" s="15">
        <f t="shared" si="9"/>
        <v>0</v>
      </c>
      <c r="M17" s="15">
        <f t="shared" si="3"/>
        <v>-37.599999999999994</v>
      </c>
      <c r="N17" s="15">
        <f t="shared" si="4"/>
        <v>0</v>
      </c>
      <c r="O17" s="15">
        <f t="shared" si="5"/>
        <v>-33.808999999999997</v>
      </c>
      <c r="P17" s="15">
        <f t="shared" si="6"/>
        <v>-3.1830000000000003</v>
      </c>
      <c r="Q17" s="15">
        <f t="shared" si="7"/>
        <v>-0.60799999999999998</v>
      </c>
      <c r="R17" s="15">
        <f t="shared" si="9"/>
        <v>0</v>
      </c>
      <c r="S17" s="15">
        <f t="shared" si="9"/>
        <v>0</v>
      </c>
      <c r="T17" s="15">
        <f t="shared" si="9"/>
        <v>0</v>
      </c>
      <c r="U17" s="15">
        <f t="shared" si="9"/>
        <v>0</v>
      </c>
      <c r="V17" s="15">
        <f t="shared" si="9"/>
        <v>0</v>
      </c>
      <c r="W17" s="15">
        <f t="shared" si="9"/>
        <v>0</v>
      </c>
      <c r="X17" s="15">
        <f t="shared" si="9"/>
        <v>0</v>
      </c>
      <c r="Y17" s="15">
        <f t="shared" si="9"/>
        <v>0</v>
      </c>
      <c r="Z17" s="15">
        <f t="shared" si="9"/>
        <v>0</v>
      </c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</row>
    <row r="18" spans="1:40" s="3" customFormat="1" ht="45" x14ac:dyDescent="0.25">
      <c r="A18" s="91" t="s">
        <v>55</v>
      </c>
      <c r="B18" s="92" t="s">
        <v>118</v>
      </c>
      <c r="C18" s="10">
        <f t="shared" si="8"/>
        <v>1.44</v>
      </c>
      <c r="D18" s="21"/>
      <c r="E18" s="88">
        <v>1.44</v>
      </c>
      <c r="F18" s="88"/>
      <c r="G18" s="88"/>
      <c r="H18" s="89">
        <f t="shared" ref="H18:H24" si="10">I18+J18+K18+L18</f>
        <v>0</v>
      </c>
      <c r="I18" s="88"/>
      <c r="J18" s="88"/>
      <c r="K18" s="88"/>
      <c r="L18" s="88"/>
      <c r="M18" s="88">
        <f t="shared" si="3"/>
        <v>-1.44</v>
      </c>
      <c r="N18" s="88">
        <f t="shared" si="4"/>
        <v>0</v>
      </c>
      <c r="O18" s="88">
        <f t="shared" si="5"/>
        <v>-1.44</v>
      </c>
      <c r="P18" s="88">
        <f t="shared" si="6"/>
        <v>0</v>
      </c>
      <c r="Q18" s="88">
        <f t="shared" si="7"/>
        <v>0</v>
      </c>
      <c r="R18" s="81"/>
      <c r="S18" s="89"/>
      <c r="T18" s="89"/>
      <c r="U18" s="89"/>
      <c r="V18" s="88">
        <f t="shared" ref="V18:V24" si="11">W18+X18+Y18+Z18</f>
        <v>0</v>
      </c>
      <c r="W18" s="89"/>
      <c r="X18" s="89"/>
      <c r="Y18" s="89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18"/>
      <c r="AL18" s="18"/>
      <c r="AM18" s="18"/>
      <c r="AN18" s="18"/>
    </row>
    <row r="19" spans="1:40" s="3" customFormat="1" ht="86.45" customHeight="1" x14ac:dyDescent="0.25">
      <c r="A19" s="91" t="s">
        <v>56</v>
      </c>
      <c r="B19" s="92" t="s">
        <v>119</v>
      </c>
      <c r="C19" s="10">
        <f t="shared" si="8"/>
        <v>1.127</v>
      </c>
      <c r="D19" s="5"/>
      <c r="E19" s="5">
        <v>1.127</v>
      </c>
      <c r="F19" s="5"/>
      <c r="G19" s="5"/>
      <c r="H19" s="89">
        <f t="shared" si="10"/>
        <v>0</v>
      </c>
      <c r="I19" s="5"/>
      <c r="J19" s="5"/>
      <c r="K19" s="5"/>
      <c r="L19" s="5"/>
      <c r="M19" s="88">
        <f t="shared" si="3"/>
        <v>-1.127</v>
      </c>
      <c r="N19" s="88">
        <f t="shared" si="4"/>
        <v>0</v>
      </c>
      <c r="O19" s="88">
        <f t="shared" si="5"/>
        <v>-1.127</v>
      </c>
      <c r="P19" s="88">
        <f t="shared" si="6"/>
        <v>0</v>
      </c>
      <c r="Q19" s="88">
        <f t="shared" si="7"/>
        <v>0</v>
      </c>
      <c r="R19" s="10"/>
      <c r="S19" s="5"/>
      <c r="T19" s="5"/>
      <c r="U19" s="5"/>
      <c r="V19" s="88">
        <f t="shared" si="11"/>
        <v>0</v>
      </c>
      <c r="W19" s="5"/>
      <c r="X19" s="5"/>
      <c r="Y19" s="5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18"/>
      <c r="AL19" s="18"/>
      <c r="AM19" s="18"/>
      <c r="AN19" s="18"/>
    </row>
    <row r="20" spans="1:40" s="3" customFormat="1" ht="60" x14ac:dyDescent="0.25">
      <c r="A20" s="91" t="s">
        <v>57</v>
      </c>
      <c r="B20" s="92" t="s">
        <v>120</v>
      </c>
      <c r="C20" s="10">
        <f t="shared" si="8"/>
        <v>2.2280000000000002</v>
      </c>
      <c r="D20" s="21"/>
      <c r="E20" s="21"/>
      <c r="F20" s="21">
        <v>2.2280000000000002</v>
      </c>
      <c r="G20" s="21"/>
      <c r="H20" s="89">
        <f t="shared" si="10"/>
        <v>0</v>
      </c>
      <c r="I20" s="21"/>
      <c r="J20" s="5"/>
      <c r="K20" s="21"/>
      <c r="L20" s="21"/>
      <c r="M20" s="88">
        <f t="shared" si="3"/>
        <v>-2.2280000000000002</v>
      </c>
      <c r="N20" s="88">
        <f t="shared" si="4"/>
        <v>0</v>
      </c>
      <c r="O20" s="88">
        <f t="shared" si="5"/>
        <v>0</v>
      </c>
      <c r="P20" s="88">
        <f t="shared" si="6"/>
        <v>-2.2280000000000002</v>
      </c>
      <c r="Q20" s="88">
        <f t="shared" si="7"/>
        <v>0</v>
      </c>
      <c r="R20" s="10"/>
      <c r="S20" s="21"/>
      <c r="T20" s="21"/>
      <c r="U20" s="21"/>
      <c r="V20" s="88">
        <f t="shared" si="11"/>
        <v>0</v>
      </c>
      <c r="W20" s="21"/>
      <c r="X20" s="5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18"/>
      <c r="AL20" s="18"/>
      <c r="AM20" s="18"/>
      <c r="AN20" s="18"/>
    </row>
    <row r="21" spans="1:40" s="3" customFormat="1" ht="60" x14ac:dyDescent="0.25">
      <c r="A21" s="91" t="s">
        <v>58</v>
      </c>
      <c r="B21" s="92" t="s">
        <v>121</v>
      </c>
      <c r="C21" s="10">
        <f t="shared" si="8"/>
        <v>0.63700000000000001</v>
      </c>
      <c r="D21" s="21"/>
      <c r="E21" s="21"/>
      <c r="F21" s="21">
        <v>0.63700000000000001</v>
      </c>
      <c r="G21" s="21"/>
      <c r="H21" s="89">
        <f t="shared" si="10"/>
        <v>0</v>
      </c>
      <c r="I21" s="21"/>
      <c r="J21" s="5"/>
      <c r="K21" s="21"/>
      <c r="L21" s="21"/>
      <c r="M21" s="88">
        <f t="shared" si="3"/>
        <v>-0.63700000000000001</v>
      </c>
      <c r="N21" s="88">
        <f t="shared" si="4"/>
        <v>0</v>
      </c>
      <c r="O21" s="88">
        <f t="shared" si="5"/>
        <v>0</v>
      </c>
      <c r="P21" s="88">
        <f t="shared" si="6"/>
        <v>-0.63700000000000001</v>
      </c>
      <c r="Q21" s="88">
        <f t="shared" si="7"/>
        <v>0</v>
      </c>
      <c r="R21" s="10"/>
      <c r="S21" s="21"/>
      <c r="T21" s="21"/>
      <c r="U21" s="21"/>
      <c r="V21" s="88">
        <f t="shared" si="11"/>
        <v>0</v>
      </c>
      <c r="W21" s="21"/>
      <c r="X21" s="5"/>
      <c r="Y21" s="21"/>
      <c r="Z21" s="21"/>
      <c r="AA21" s="21"/>
      <c r="AB21" s="21"/>
      <c r="AC21" s="21"/>
      <c r="AD21" s="21"/>
      <c r="AE21" s="21"/>
      <c r="AF21" s="21"/>
      <c r="AG21" s="5"/>
      <c r="AH21" s="21"/>
      <c r="AI21" s="21"/>
      <c r="AJ21" s="21"/>
      <c r="AK21" s="18"/>
      <c r="AL21" s="18"/>
      <c r="AM21" s="18"/>
      <c r="AN21" s="18"/>
    </row>
    <row r="22" spans="1:40" s="3" customFormat="1" ht="105" x14ac:dyDescent="0.25">
      <c r="A22" s="91" t="s">
        <v>59</v>
      </c>
      <c r="B22" s="92" t="s">
        <v>122</v>
      </c>
      <c r="C22" s="10">
        <f t="shared" si="8"/>
        <v>6.9710000000000001</v>
      </c>
      <c r="D22" s="21"/>
      <c r="E22" s="88">
        <v>6.3630000000000004</v>
      </c>
      <c r="F22" s="88"/>
      <c r="G22" s="88">
        <v>0.60799999999999998</v>
      </c>
      <c r="H22" s="89">
        <f t="shared" si="10"/>
        <v>0</v>
      </c>
      <c r="I22" s="88"/>
      <c r="J22" s="88"/>
      <c r="K22" s="88"/>
      <c r="L22" s="88"/>
      <c r="M22" s="88">
        <f t="shared" si="3"/>
        <v>-6.9710000000000001</v>
      </c>
      <c r="N22" s="88">
        <f t="shared" si="4"/>
        <v>0</v>
      </c>
      <c r="O22" s="88">
        <f t="shared" si="5"/>
        <v>-6.3630000000000004</v>
      </c>
      <c r="P22" s="88">
        <f t="shared" si="6"/>
        <v>0</v>
      </c>
      <c r="Q22" s="88">
        <f t="shared" si="7"/>
        <v>-0.60799999999999998</v>
      </c>
      <c r="R22" s="81"/>
      <c r="S22" s="88"/>
      <c r="T22" s="88"/>
      <c r="U22" s="88"/>
      <c r="V22" s="88">
        <f t="shared" si="11"/>
        <v>0</v>
      </c>
      <c r="W22" s="88"/>
      <c r="X22" s="89"/>
      <c r="Y22" s="88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18"/>
      <c r="AL22" s="10"/>
      <c r="AM22" s="18"/>
      <c r="AN22" s="18"/>
    </row>
    <row r="23" spans="1:40" s="3" customFormat="1" ht="120" x14ac:dyDescent="0.25">
      <c r="A23" s="91" t="s">
        <v>60</v>
      </c>
      <c r="B23" s="92" t="s">
        <v>123</v>
      </c>
      <c r="C23" s="10">
        <f t="shared" si="8"/>
        <v>24.579000000000001</v>
      </c>
      <c r="D23" s="21"/>
      <c r="E23" s="88">
        <v>24.579000000000001</v>
      </c>
      <c r="F23" s="88"/>
      <c r="G23" s="88"/>
      <c r="H23" s="89">
        <f t="shared" si="10"/>
        <v>0</v>
      </c>
      <c r="I23" s="88"/>
      <c r="J23" s="88"/>
      <c r="K23" s="88"/>
      <c r="L23" s="88"/>
      <c r="M23" s="88">
        <f t="shared" si="3"/>
        <v>-24.579000000000001</v>
      </c>
      <c r="N23" s="88">
        <f t="shared" si="4"/>
        <v>0</v>
      </c>
      <c r="O23" s="88">
        <f t="shared" si="5"/>
        <v>-24.579000000000001</v>
      </c>
      <c r="P23" s="88">
        <f t="shared" si="6"/>
        <v>0</v>
      </c>
      <c r="Q23" s="88">
        <f t="shared" si="7"/>
        <v>0</v>
      </c>
      <c r="R23" s="81"/>
      <c r="S23" s="81"/>
      <c r="T23" s="81"/>
      <c r="U23" s="88"/>
      <c r="V23" s="88">
        <f t="shared" si="11"/>
        <v>0</v>
      </c>
      <c r="W23" s="88"/>
      <c r="X23" s="89"/>
      <c r="Y23" s="88"/>
      <c r="Z23" s="88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18"/>
      <c r="AL23" s="18"/>
      <c r="AM23" s="18"/>
      <c r="AN23" s="18"/>
    </row>
    <row r="24" spans="1:40" s="3" customFormat="1" ht="60" x14ac:dyDescent="0.25">
      <c r="A24" s="91" t="s">
        <v>126</v>
      </c>
      <c r="B24" s="92" t="s">
        <v>124</v>
      </c>
      <c r="C24" s="10">
        <f t="shared" si="8"/>
        <v>0.61799999999999999</v>
      </c>
      <c r="D24" s="21"/>
      <c r="E24" s="88">
        <v>0.3</v>
      </c>
      <c r="F24" s="88">
        <v>0.318</v>
      </c>
      <c r="G24" s="88"/>
      <c r="H24" s="89">
        <f t="shared" si="10"/>
        <v>0</v>
      </c>
      <c r="I24" s="88"/>
      <c r="J24" s="88"/>
      <c r="K24" s="88"/>
      <c r="L24" s="88"/>
      <c r="M24" s="88">
        <f t="shared" si="3"/>
        <v>-0.61799999999999999</v>
      </c>
      <c r="N24" s="88">
        <f t="shared" si="4"/>
        <v>0</v>
      </c>
      <c r="O24" s="88">
        <f t="shared" si="5"/>
        <v>-0.3</v>
      </c>
      <c r="P24" s="88">
        <f t="shared" si="6"/>
        <v>-0.318</v>
      </c>
      <c r="Q24" s="88">
        <f t="shared" si="7"/>
        <v>0</v>
      </c>
      <c r="R24" s="81"/>
      <c r="S24" s="81"/>
      <c r="T24" s="81"/>
      <c r="U24" s="88"/>
      <c r="V24" s="88">
        <f t="shared" si="11"/>
        <v>0</v>
      </c>
      <c r="W24" s="88"/>
      <c r="X24" s="89"/>
      <c r="Y24" s="88"/>
      <c r="Z24" s="88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18"/>
      <c r="AL24" s="18"/>
      <c r="AM24" s="18"/>
      <c r="AN24" s="18"/>
    </row>
    <row r="25" spans="1:40" s="78" customFormat="1" ht="42.75" x14ac:dyDescent="0.25">
      <c r="A25" s="82" t="s">
        <v>14</v>
      </c>
      <c r="B25" s="7" t="s">
        <v>7</v>
      </c>
      <c r="C25" s="15">
        <f t="shared" si="8"/>
        <v>0.30099999999999999</v>
      </c>
      <c r="D25" s="15">
        <f t="shared" ref="D25:Z25" si="12">SUM(D26:D26)</f>
        <v>0</v>
      </c>
      <c r="E25" s="15">
        <f t="shared" si="12"/>
        <v>0</v>
      </c>
      <c r="F25" s="15">
        <f t="shared" si="12"/>
        <v>0.30099999999999999</v>
      </c>
      <c r="G25" s="15">
        <f t="shared" si="12"/>
        <v>0</v>
      </c>
      <c r="H25" s="15">
        <f t="shared" si="12"/>
        <v>0</v>
      </c>
      <c r="I25" s="15">
        <f t="shared" si="12"/>
        <v>0</v>
      </c>
      <c r="J25" s="15">
        <f t="shared" si="12"/>
        <v>0</v>
      </c>
      <c r="K25" s="15">
        <f t="shared" si="12"/>
        <v>0</v>
      </c>
      <c r="L25" s="15">
        <f t="shared" si="12"/>
        <v>0</v>
      </c>
      <c r="M25" s="15">
        <f t="shared" si="3"/>
        <v>-0.30099999999999999</v>
      </c>
      <c r="N25" s="15">
        <f t="shared" si="4"/>
        <v>0</v>
      </c>
      <c r="O25" s="15">
        <f t="shared" si="5"/>
        <v>0</v>
      </c>
      <c r="P25" s="15">
        <f t="shared" si="6"/>
        <v>-0.30099999999999999</v>
      </c>
      <c r="Q25" s="15">
        <f t="shared" si="7"/>
        <v>0</v>
      </c>
      <c r="R25" s="15">
        <f t="shared" si="12"/>
        <v>0</v>
      </c>
      <c r="S25" s="15">
        <f t="shared" si="12"/>
        <v>0</v>
      </c>
      <c r="T25" s="15">
        <f t="shared" si="12"/>
        <v>0</v>
      </c>
      <c r="U25" s="15">
        <f t="shared" si="12"/>
        <v>0</v>
      </c>
      <c r="V25" s="15">
        <f t="shared" si="12"/>
        <v>0</v>
      </c>
      <c r="W25" s="15">
        <f t="shared" si="12"/>
        <v>0</v>
      </c>
      <c r="X25" s="15">
        <f t="shared" si="12"/>
        <v>0</v>
      </c>
      <c r="Y25" s="15">
        <f t="shared" si="12"/>
        <v>0</v>
      </c>
      <c r="Z25" s="15">
        <f t="shared" si="12"/>
        <v>0</v>
      </c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</row>
    <row r="26" spans="1:40" s="3" customFormat="1" ht="81" customHeight="1" x14ac:dyDescent="0.25">
      <c r="A26" s="8" t="s">
        <v>61</v>
      </c>
      <c r="B26" s="92" t="s">
        <v>127</v>
      </c>
      <c r="C26" s="10">
        <f t="shared" si="8"/>
        <v>0.30099999999999999</v>
      </c>
      <c r="D26" s="21"/>
      <c r="E26" s="21"/>
      <c r="F26" s="21">
        <v>0.30099999999999999</v>
      </c>
      <c r="G26" s="21"/>
      <c r="H26" s="5"/>
      <c r="I26" s="21"/>
      <c r="J26" s="21"/>
      <c r="K26" s="21"/>
      <c r="L26" s="21"/>
      <c r="M26" s="88">
        <f t="shared" ref="M26" si="13">H26-C26</f>
        <v>-0.30099999999999999</v>
      </c>
      <c r="N26" s="88">
        <f t="shared" ref="N26" si="14">I26-D26</f>
        <v>0</v>
      </c>
      <c r="O26" s="88">
        <f t="shared" ref="O26" si="15">J26-E26</f>
        <v>0</v>
      </c>
      <c r="P26" s="88">
        <f t="shared" ref="P26" si="16">K26-F26</f>
        <v>-0.30099999999999999</v>
      </c>
      <c r="Q26" s="88">
        <f t="shared" ref="Q26" si="17">L26-G26</f>
        <v>0</v>
      </c>
      <c r="R26" s="10"/>
      <c r="S26" s="21"/>
      <c r="T26" s="21"/>
      <c r="U26" s="21"/>
      <c r="V26" s="21"/>
      <c r="W26" s="21"/>
      <c r="X26" s="21"/>
      <c r="Y26" s="21"/>
      <c r="Z26" s="24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18"/>
      <c r="AL26" s="18"/>
      <c r="AM26" s="18"/>
      <c r="AN26" s="18"/>
    </row>
    <row r="27" spans="1:40" s="78" customFormat="1" ht="28.5" x14ac:dyDescent="0.25">
      <c r="A27" s="82" t="s">
        <v>15</v>
      </c>
      <c r="B27" s="7" t="s">
        <v>8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</row>
    <row r="28" spans="1:40" s="78" customFormat="1" ht="57" x14ac:dyDescent="0.25">
      <c r="A28" s="82" t="s">
        <v>16</v>
      </c>
      <c r="B28" s="7" t="s">
        <v>9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</row>
    <row r="29" spans="1:40" ht="37.5" customHeight="1" x14ac:dyDescent="0.2">
      <c r="A29" s="82" t="s">
        <v>37</v>
      </c>
      <c r="B29" s="7" t="s">
        <v>36</v>
      </c>
      <c r="C29" s="15">
        <f t="shared" ref="C29:L29" si="18">SUM(C30:C38)</f>
        <v>7.82</v>
      </c>
      <c r="D29" s="15">
        <f t="shared" si="18"/>
        <v>0</v>
      </c>
      <c r="E29" s="15">
        <f t="shared" si="18"/>
        <v>1.1280000000000001</v>
      </c>
      <c r="F29" s="15">
        <f t="shared" si="18"/>
        <v>0</v>
      </c>
      <c r="G29" s="15">
        <f t="shared" si="18"/>
        <v>6.6920000000000002</v>
      </c>
      <c r="H29" s="15">
        <f t="shared" si="18"/>
        <v>5.1799999999999999E-2</v>
      </c>
      <c r="I29" s="15">
        <f t="shared" si="18"/>
        <v>0</v>
      </c>
      <c r="J29" s="15">
        <f t="shared" si="18"/>
        <v>5.1799999999999999E-2</v>
      </c>
      <c r="K29" s="15">
        <f t="shared" si="18"/>
        <v>0</v>
      </c>
      <c r="L29" s="15">
        <f t="shared" si="18"/>
        <v>0</v>
      </c>
      <c r="M29" s="15">
        <f t="shared" ref="M29:M59" si="19">H29-C29</f>
        <v>-7.7682000000000002</v>
      </c>
      <c r="N29" s="15">
        <f t="shared" ref="N29:N59" si="20">I29-D29</f>
        <v>0</v>
      </c>
      <c r="O29" s="15">
        <f t="shared" ref="O29:O59" si="21">J29-E29</f>
        <v>-1.0762</v>
      </c>
      <c r="P29" s="15">
        <f t="shared" ref="P29:P59" si="22">K29-F29</f>
        <v>0</v>
      </c>
      <c r="Q29" s="15">
        <f t="shared" ref="Q29:Q59" si="23">L29-G29</f>
        <v>-6.6920000000000002</v>
      </c>
      <c r="R29" s="15">
        <f t="shared" ref="R29:Z29" si="24">SUM(R30:R38)</f>
        <v>0</v>
      </c>
      <c r="S29" s="15">
        <f t="shared" si="24"/>
        <v>0</v>
      </c>
      <c r="T29" s="15">
        <f t="shared" si="24"/>
        <v>0</v>
      </c>
      <c r="U29" s="15">
        <f t="shared" si="24"/>
        <v>0</v>
      </c>
      <c r="V29" s="15">
        <f t="shared" si="24"/>
        <v>4.5119999999999993E-2</v>
      </c>
      <c r="W29" s="15">
        <f t="shared" si="24"/>
        <v>0</v>
      </c>
      <c r="X29" s="15">
        <f t="shared" si="24"/>
        <v>4.5119999999999993E-2</v>
      </c>
      <c r="Y29" s="15">
        <f t="shared" si="24"/>
        <v>0</v>
      </c>
      <c r="Z29" s="15">
        <f t="shared" si="24"/>
        <v>0</v>
      </c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</row>
    <row r="30" spans="1:40" s="3" customFormat="1" ht="43.15" customHeight="1" x14ac:dyDescent="0.25">
      <c r="A30" s="91" t="s">
        <v>62</v>
      </c>
      <c r="B30" s="92" t="s">
        <v>128</v>
      </c>
      <c r="C30" s="10">
        <f t="shared" ref="C30:C34" si="25">D30+E30+F30+G30</f>
        <v>0.86899999999999999</v>
      </c>
      <c r="D30" s="88"/>
      <c r="E30" s="88"/>
      <c r="F30" s="88"/>
      <c r="G30" s="88">
        <v>0.86899999999999999</v>
      </c>
      <c r="H30" s="89">
        <f t="shared" ref="H30:H38" si="26">I30+J30+K30+L30</f>
        <v>0</v>
      </c>
      <c r="I30" s="88"/>
      <c r="J30" s="89"/>
      <c r="K30" s="88"/>
      <c r="L30" s="89"/>
      <c r="M30" s="88">
        <f t="shared" si="19"/>
        <v>-0.86899999999999999</v>
      </c>
      <c r="N30" s="88">
        <f t="shared" si="20"/>
        <v>0</v>
      </c>
      <c r="O30" s="88">
        <f t="shared" si="21"/>
        <v>0</v>
      </c>
      <c r="P30" s="88">
        <f t="shared" si="22"/>
        <v>0</v>
      </c>
      <c r="Q30" s="88">
        <f t="shared" si="23"/>
        <v>-0.86899999999999999</v>
      </c>
      <c r="R30" s="81"/>
      <c r="S30" s="88"/>
      <c r="T30" s="88"/>
      <c r="U30" s="51"/>
      <c r="V30" s="88">
        <f t="shared" ref="V30:V38" si="27">W30+X30+Y30+Z30</f>
        <v>0</v>
      </c>
      <c r="W30" s="88"/>
      <c r="X30" s="88"/>
      <c r="Y30" s="88"/>
      <c r="Z30" s="90"/>
      <c r="AA30" s="21"/>
      <c r="AB30" s="21"/>
      <c r="AC30" s="21"/>
      <c r="AD30" s="21"/>
      <c r="AE30" s="21"/>
      <c r="AF30" s="21"/>
      <c r="AG30" s="21"/>
      <c r="AH30" s="21"/>
      <c r="AI30" s="21"/>
      <c r="AJ30" s="25"/>
      <c r="AK30" s="20"/>
      <c r="AL30" s="20"/>
      <c r="AM30" s="20"/>
      <c r="AN30" s="20"/>
    </row>
    <row r="31" spans="1:40" s="26" customFormat="1" ht="43.15" customHeight="1" x14ac:dyDescent="0.2">
      <c r="A31" s="91" t="s">
        <v>63</v>
      </c>
      <c r="B31" s="92" t="s">
        <v>129</v>
      </c>
      <c r="C31" s="10">
        <f t="shared" si="25"/>
        <v>1.7110000000000001</v>
      </c>
      <c r="D31" s="21"/>
      <c r="E31" s="21"/>
      <c r="F31" s="21"/>
      <c r="G31" s="21">
        <v>1.7110000000000001</v>
      </c>
      <c r="H31" s="89">
        <f t="shared" si="26"/>
        <v>0</v>
      </c>
      <c r="I31" s="21"/>
      <c r="J31" s="5"/>
      <c r="K31" s="21"/>
      <c r="L31" s="5"/>
      <c r="M31" s="88">
        <f t="shared" si="19"/>
        <v>-1.7110000000000001</v>
      </c>
      <c r="N31" s="88">
        <f t="shared" si="20"/>
        <v>0</v>
      </c>
      <c r="O31" s="88">
        <f t="shared" si="21"/>
        <v>0</v>
      </c>
      <c r="P31" s="88">
        <f t="shared" si="22"/>
        <v>0</v>
      </c>
      <c r="Q31" s="88">
        <f t="shared" si="23"/>
        <v>-1.7110000000000001</v>
      </c>
      <c r="R31" s="10"/>
      <c r="S31" s="51"/>
      <c r="T31" s="21"/>
      <c r="U31" s="21"/>
      <c r="V31" s="88">
        <f t="shared" si="27"/>
        <v>0</v>
      </c>
      <c r="W31" s="21"/>
      <c r="X31" s="21"/>
      <c r="Y31" s="21"/>
      <c r="Z31" s="24"/>
      <c r="AA31" s="21"/>
      <c r="AB31" s="21"/>
      <c r="AC31" s="21"/>
      <c r="AD31" s="21"/>
      <c r="AE31" s="21"/>
      <c r="AF31" s="21"/>
      <c r="AG31" s="21"/>
      <c r="AH31" s="21"/>
      <c r="AI31" s="21"/>
      <c r="AJ31" s="27"/>
      <c r="AK31" s="28"/>
      <c r="AL31" s="28"/>
      <c r="AM31" s="28"/>
      <c r="AN31" s="28"/>
    </row>
    <row r="32" spans="1:40" s="26" customFormat="1" ht="46.5" customHeight="1" x14ac:dyDescent="0.2">
      <c r="A32" s="91" t="s">
        <v>64</v>
      </c>
      <c r="B32" s="92" t="s">
        <v>130</v>
      </c>
      <c r="C32" s="10">
        <f t="shared" si="25"/>
        <v>4.1120000000000001</v>
      </c>
      <c r="D32" s="21"/>
      <c r="E32" s="21"/>
      <c r="F32" s="21"/>
      <c r="G32" s="21">
        <v>4.1120000000000001</v>
      </c>
      <c r="H32" s="89">
        <f t="shared" si="26"/>
        <v>0</v>
      </c>
      <c r="I32" s="21"/>
      <c r="J32" s="5"/>
      <c r="K32" s="21"/>
      <c r="L32" s="5"/>
      <c r="M32" s="88">
        <f t="shared" si="19"/>
        <v>-4.1120000000000001</v>
      </c>
      <c r="N32" s="88">
        <f t="shared" si="20"/>
        <v>0</v>
      </c>
      <c r="O32" s="88">
        <f t="shared" si="21"/>
        <v>0</v>
      </c>
      <c r="P32" s="88">
        <f t="shared" si="22"/>
        <v>0</v>
      </c>
      <c r="Q32" s="88">
        <f t="shared" si="23"/>
        <v>-4.1120000000000001</v>
      </c>
      <c r="R32" s="10"/>
      <c r="S32" s="21"/>
      <c r="T32" s="21"/>
      <c r="U32" s="21"/>
      <c r="V32" s="88">
        <f t="shared" si="27"/>
        <v>0</v>
      </c>
      <c r="W32" s="21"/>
      <c r="X32" s="21"/>
      <c r="Y32" s="21"/>
      <c r="Z32" s="24"/>
      <c r="AA32" s="21"/>
      <c r="AB32" s="21"/>
      <c r="AC32" s="21"/>
      <c r="AD32" s="21"/>
      <c r="AE32" s="21"/>
      <c r="AF32" s="21"/>
      <c r="AG32" s="21"/>
      <c r="AH32" s="21"/>
      <c r="AI32" s="21"/>
      <c r="AJ32" s="27"/>
      <c r="AK32" s="28"/>
      <c r="AL32" s="28"/>
      <c r="AM32" s="28"/>
      <c r="AN32" s="28"/>
    </row>
    <row r="33" spans="1:40" s="3" customFormat="1" ht="48" customHeight="1" x14ac:dyDescent="0.25">
      <c r="A33" s="91" t="s">
        <v>65</v>
      </c>
      <c r="B33" s="92" t="s">
        <v>131</v>
      </c>
      <c r="C33" s="10">
        <f t="shared" si="25"/>
        <v>0.73499999999999999</v>
      </c>
      <c r="D33" s="21"/>
      <c r="E33" s="21">
        <v>0.73499999999999999</v>
      </c>
      <c r="F33" s="21"/>
      <c r="G33" s="21"/>
      <c r="H33" s="89">
        <f t="shared" si="26"/>
        <v>0</v>
      </c>
      <c r="I33" s="21"/>
      <c r="J33" s="5"/>
      <c r="K33" s="21"/>
      <c r="L33" s="5"/>
      <c r="M33" s="88">
        <f t="shared" si="19"/>
        <v>-0.73499999999999999</v>
      </c>
      <c r="N33" s="88">
        <f t="shared" si="20"/>
        <v>0</v>
      </c>
      <c r="O33" s="88">
        <f t="shared" si="21"/>
        <v>-0.73499999999999999</v>
      </c>
      <c r="P33" s="88">
        <f t="shared" si="22"/>
        <v>0</v>
      </c>
      <c r="Q33" s="88">
        <f t="shared" si="23"/>
        <v>0</v>
      </c>
      <c r="R33" s="10"/>
      <c r="S33" s="51"/>
      <c r="T33" s="21"/>
      <c r="U33" s="21"/>
      <c r="V33" s="88">
        <f t="shared" si="27"/>
        <v>0</v>
      </c>
      <c r="W33" s="21"/>
      <c r="X33" s="21"/>
      <c r="Y33" s="21"/>
      <c r="Z33" s="24"/>
      <c r="AA33" s="21"/>
      <c r="AB33" s="21"/>
      <c r="AC33" s="21"/>
      <c r="AD33" s="21"/>
      <c r="AE33" s="21"/>
      <c r="AF33" s="21"/>
      <c r="AG33" s="21"/>
      <c r="AH33" s="21"/>
      <c r="AI33" s="21"/>
      <c r="AJ33" s="25"/>
      <c r="AK33" s="20"/>
      <c r="AL33" s="20"/>
      <c r="AM33" s="20"/>
      <c r="AN33" s="20"/>
    </row>
    <row r="34" spans="1:40" s="3" customFormat="1" ht="47.25" customHeight="1" x14ac:dyDescent="0.25">
      <c r="A34" s="91" t="s">
        <v>66</v>
      </c>
      <c r="B34" s="92" t="s">
        <v>132</v>
      </c>
      <c r="C34" s="10">
        <f t="shared" si="25"/>
        <v>0.39300000000000002</v>
      </c>
      <c r="D34" s="21"/>
      <c r="E34" s="21">
        <v>0.39300000000000002</v>
      </c>
      <c r="F34" s="21"/>
      <c r="G34" s="21"/>
      <c r="H34" s="89">
        <f t="shared" si="26"/>
        <v>0</v>
      </c>
      <c r="I34" s="21"/>
      <c r="J34" s="5"/>
      <c r="K34" s="21"/>
      <c r="L34" s="5"/>
      <c r="M34" s="88">
        <f t="shared" si="19"/>
        <v>-0.39300000000000002</v>
      </c>
      <c r="N34" s="88">
        <f t="shared" si="20"/>
        <v>0</v>
      </c>
      <c r="O34" s="88">
        <f t="shared" si="21"/>
        <v>-0.39300000000000002</v>
      </c>
      <c r="P34" s="88">
        <f t="shared" si="22"/>
        <v>0</v>
      </c>
      <c r="Q34" s="88">
        <f t="shared" si="23"/>
        <v>0</v>
      </c>
      <c r="R34" s="10"/>
      <c r="S34" s="51"/>
      <c r="T34" s="21"/>
      <c r="U34" s="21"/>
      <c r="V34" s="88">
        <f t="shared" si="27"/>
        <v>0</v>
      </c>
      <c r="W34" s="21"/>
      <c r="X34" s="21"/>
      <c r="Y34" s="21"/>
      <c r="Z34" s="24"/>
      <c r="AA34" s="21"/>
      <c r="AB34" s="21"/>
      <c r="AC34" s="21"/>
      <c r="AD34" s="21"/>
      <c r="AE34" s="21"/>
      <c r="AF34" s="21"/>
      <c r="AG34" s="21"/>
      <c r="AH34" s="21"/>
      <c r="AI34" s="21"/>
      <c r="AJ34" s="25"/>
      <c r="AK34" s="20"/>
      <c r="AL34" s="20"/>
      <c r="AM34" s="20"/>
      <c r="AN34" s="20"/>
    </row>
    <row r="35" spans="1:40" s="3" customFormat="1" ht="45" x14ac:dyDescent="0.25">
      <c r="A35" s="91" t="s">
        <v>67</v>
      </c>
      <c r="B35" s="92" t="s">
        <v>42</v>
      </c>
      <c r="C35" s="10">
        <f t="shared" ref="C35:C37" si="28">D35+E35+F35+G35</f>
        <v>0</v>
      </c>
      <c r="D35" s="21"/>
      <c r="E35" s="21"/>
      <c r="F35" s="21"/>
      <c r="G35" s="21"/>
      <c r="H35" s="89">
        <f t="shared" si="26"/>
        <v>5.1200000000000002E-2</v>
      </c>
      <c r="I35" s="21"/>
      <c r="J35" s="81">
        <v>5.1200000000000002E-2</v>
      </c>
      <c r="K35" s="21"/>
      <c r="L35" s="5"/>
      <c r="M35" s="88">
        <f t="shared" si="19"/>
        <v>5.1200000000000002E-2</v>
      </c>
      <c r="N35" s="88">
        <f t="shared" si="20"/>
        <v>0</v>
      </c>
      <c r="O35" s="88">
        <f t="shared" si="21"/>
        <v>5.1200000000000002E-2</v>
      </c>
      <c r="P35" s="88">
        <f t="shared" si="22"/>
        <v>0</v>
      </c>
      <c r="Q35" s="88">
        <f t="shared" si="23"/>
        <v>0</v>
      </c>
      <c r="R35" s="10"/>
      <c r="S35" s="21"/>
      <c r="T35" s="21"/>
      <c r="U35" s="21"/>
      <c r="V35" s="88">
        <f t="shared" si="27"/>
        <v>4.4400000000000002E-2</v>
      </c>
      <c r="W35" s="21"/>
      <c r="X35" s="21">
        <v>4.4400000000000002E-2</v>
      </c>
      <c r="Y35" s="21"/>
      <c r="Z35" s="24"/>
      <c r="AA35" s="21"/>
      <c r="AB35" s="21"/>
      <c r="AC35" s="21"/>
      <c r="AD35" s="21"/>
      <c r="AE35" s="21"/>
      <c r="AF35" s="21"/>
      <c r="AG35" s="21"/>
      <c r="AH35" s="21"/>
      <c r="AI35" s="21"/>
      <c r="AJ35" s="25"/>
      <c r="AK35" s="20"/>
      <c r="AL35" s="20"/>
      <c r="AM35" s="20"/>
      <c r="AN35" s="20"/>
    </row>
    <row r="36" spans="1:40" s="3" customFormat="1" ht="30" x14ac:dyDescent="0.25">
      <c r="A36" s="91" t="s">
        <v>68</v>
      </c>
      <c r="B36" s="94" t="s">
        <v>54</v>
      </c>
      <c r="C36" s="10">
        <f t="shared" si="28"/>
        <v>0</v>
      </c>
      <c r="D36" s="21"/>
      <c r="E36" s="10"/>
      <c r="F36" s="21"/>
      <c r="G36" s="21"/>
      <c r="H36" s="89">
        <f t="shared" si="26"/>
        <v>2.0000000000000001E-4</v>
      </c>
      <c r="I36" s="21"/>
      <c r="J36" s="81">
        <v>2.0000000000000001E-4</v>
      </c>
      <c r="K36" s="21"/>
      <c r="L36" s="5"/>
      <c r="M36" s="88">
        <f t="shared" si="19"/>
        <v>2.0000000000000001E-4</v>
      </c>
      <c r="N36" s="88">
        <f t="shared" si="20"/>
        <v>0</v>
      </c>
      <c r="O36" s="88">
        <f t="shared" si="21"/>
        <v>2.0000000000000001E-4</v>
      </c>
      <c r="P36" s="88">
        <f t="shared" si="22"/>
        <v>0</v>
      </c>
      <c r="Q36" s="88">
        <f t="shared" si="23"/>
        <v>0</v>
      </c>
      <c r="R36" s="10"/>
      <c r="S36" s="51"/>
      <c r="T36" s="21"/>
      <c r="U36" s="21"/>
      <c r="V36" s="88">
        <f t="shared" si="27"/>
        <v>2.4000000000000001E-4</v>
      </c>
      <c r="W36" s="21"/>
      <c r="X36" s="81">
        <v>2.4000000000000001E-4</v>
      </c>
      <c r="Y36" s="21"/>
      <c r="Z36" s="24"/>
      <c r="AA36" s="21"/>
      <c r="AB36" s="21"/>
      <c r="AC36" s="21"/>
      <c r="AD36" s="21"/>
      <c r="AE36" s="21"/>
      <c r="AF36" s="21"/>
      <c r="AG36" s="21"/>
      <c r="AH36" s="21"/>
      <c r="AI36" s="21"/>
      <c r="AJ36" s="25"/>
      <c r="AK36" s="20"/>
      <c r="AL36" s="20"/>
      <c r="AM36" s="20"/>
      <c r="AN36" s="20"/>
    </row>
    <row r="37" spans="1:40" s="3" customFormat="1" ht="72" customHeight="1" x14ac:dyDescent="0.25">
      <c r="A37" s="91" t="s">
        <v>69</v>
      </c>
      <c r="B37" s="94" t="s">
        <v>133</v>
      </c>
      <c r="C37" s="10">
        <f t="shared" si="28"/>
        <v>0</v>
      </c>
      <c r="D37" s="21"/>
      <c r="E37" s="21"/>
      <c r="F37" s="21"/>
      <c r="G37" s="21"/>
      <c r="H37" s="89">
        <f t="shared" si="26"/>
        <v>2.0000000000000001E-4</v>
      </c>
      <c r="I37" s="21"/>
      <c r="J37" s="81">
        <v>2.0000000000000001E-4</v>
      </c>
      <c r="K37" s="21"/>
      <c r="L37" s="5"/>
      <c r="M37" s="88">
        <f t="shared" si="19"/>
        <v>2.0000000000000001E-4</v>
      </c>
      <c r="N37" s="88">
        <f t="shared" si="20"/>
        <v>0</v>
      </c>
      <c r="O37" s="88">
        <f t="shared" si="21"/>
        <v>2.0000000000000001E-4</v>
      </c>
      <c r="P37" s="88">
        <f t="shared" si="22"/>
        <v>0</v>
      </c>
      <c r="Q37" s="88">
        <f t="shared" si="23"/>
        <v>0</v>
      </c>
      <c r="R37" s="10"/>
      <c r="S37" s="51"/>
      <c r="T37" s="21"/>
      <c r="U37" s="21"/>
      <c r="V37" s="88">
        <f t="shared" si="27"/>
        <v>2.4000000000000001E-4</v>
      </c>
      <c r="W37" s="21"/>
      <c r="X37" s="81">
        <v>2.4000000000000001E-4</v>
      </c>
      <c r="Y37" s="21"/>
      <c r="Z37" s="24"/>
      <c r="AA37" s="21"/>
      <c r="AB37" s="21"/>
      <c r="AC37" s="21"/>
      <c r="AD37" s="21"/>
      <c r="AE37" s="21"/>
      <c r="AF37" s="21"/>
      <c r="AG37" s="21"/>
      <c r="AH37" s="21"/>
      <c r="AI37" s="21"/>
      <c r="AJ37" s="25"/>
      <c r="AK37" s="20"/>
      <c r="AL37" s="20"/>
      <c r="AM37" s="20"/>
      <c r="AN37" s="20"/>
    </row>
    <row r="38" spans="1:40" s="3" customFormat="1" ht="30" x14ac:dyDescent="0.25">
      <c r="A38" s="91" t="s">
        <v>70</v>
      </c>
      <c r="B38" s="92" t="s">
        <v>46</v>
      </c>
      <c r="C38" s="10">
        <f>D38+E38+F38+G38</f>
        <v>0</v>
      </c>
      <c r="D38" s="21"/>
      <c r="E38" s="21"/>
      <c r="F38" s="21"/>
      <c r="G38" s="21"/>
      <c r="H38" s="89">
        <f t="shared" si="26"/>
        <v>2.0000000000000001E-4</v>
      </c>
      <c r="I38" s="21"/>
      <c r="J38" s="81">
        <v>2.0000000000000001E-4</v>
      </c>
      <c r="K38" s="5"/>
      <c r="L38" s="5"/>
      <c r="M38" s="88">
        <f t="shared" si="19"/>
        <v>2.0000000000000001E-4</v>
      </c>
      <c r="N38" s="88">
        <f t="shared" si="20"/>
        <v>0</v>
      </c>
      <c r="O38" s="88">
        <f t="shared" si="21"/>
        <v>2.0000000000000001E-4</v>
      </c>
      <c r="P38" s="88">
        <f t="shared" si="22"/>
        <v>0</v>
      </c>
      <c r="Q38" s="88">
        <f t="shared" si="23"/>
        <v>0</v>
      </c>
      <c r="R38" s="10"/>
      <c r="S38" s="21"/>
      <c r="T38" s="21"/>
      <c r="U38" s="21"/>
      <c r="V38" s="88">
        <f t="shared" si="27"/>
        <v>2.4000000000000001E-4</v>
      </c>
      <c r="W38" s="21"/>
      <c r="X38" s="81">
        <v>2.4000000000000001E-4</v>
      </c>
      <c r="Y38" s="21"/>
      <c r="Z38" s="24"/>
      <c r="AA38" s="21"/>
      <c r="AB38" s="21"/>
      <c r="AC38" s="21"/>
      <c r="AD38" s="21"/>
      <c r="AE38" s="21"/>
      <c r="AF38" s="21"/>
      <c r="AG38" s="21"/>
      <c r="AH38" s="21"/>
      <c r="AI38" s="21"/>
      <c r="AJ38" s="25"/>
      <c r="AK38" s="20"/>
      <c r="AL38" s="20"/>
      <c r="AM38" s="20"/>
      <c r="AN38" s="20"/>
    </row>
    <row r="39" spans="1:40" ht="82.35" customHeight="1" x14ac:dyDescent="0.2">
      <c r="A39" s="11" t="s">
        <v>6</v>
      </c>
      <c r="B39" s="7" t="s">
        <v>10</v>
      </c>
      <c r="C39" s="15">
        <f t="shared" ref="C39:Z39" si="29">C40+C41</f>
        <v>2429.7159999999999</v>
      </c>
      <c r="D39" s="15">
        <f t="shared" si="29"/>
        <v>0</v>
      </c>
      <c r="E39" s="15">
        <f t="shared" si="29"/>
        <v>790.52800000000013</v>
      </c>
      <c r="F39" s="15">
        <f t="shared" si="29"/>
        <v>1629.2800000000002</v>
      </c>
      <c r="G39" s="15">
        <f t="shared" si="29"/>
        <v>9.9079999999999995</v>
      </c>
      <c r="H39" s="15">
        <f t="shared" si="29"/>
        <v>2.8221989999999999</v>
      </c>
      <c r="I39" s="15">
        <f t="shared" si="29"/>
        <v>0</v>
      </c>
      <c r="J39" s="15">
        <f t="shared" si="29"/>
        <v>2.7113999999999998</v>
      </c>
      <c r="K39" s="15">
        <f t="shared" si="29"/>
        <v>1.2E-2</v>
      </c>
      <c r="L39" s="15">
        <f t="shared" si="29"/>
        <v>9.8798999999999998E-2</v>
      </c>
      <c r="M39" s="15">
        <f t="shared" si="19"/>
        <v>-2426.8938009999997</v>
      </c>
      <c r="N39" s="15">
        <f t="shared" si="20"/>
        <v>0</v>
      </c>
      <c r="O39" s="15">
        <f t="shared" si="21"/>
        <v>-787.81660000000011</v>
      </c>
      <c r="P39" s="15">
        <f t="shared" si="22"/>
        <v>-1629.2680000000003</v>
      </c>
      <c r="Q39" s="15">
        <f t="shared" si="23"/>
        <v>-9.8092009999999998</v>
      </c>
      <c r="R39" s="15" t="e">
        <f t="shared" si="29"/>
        <v>#REF!</v>
      </c>
      <c r="S39" s="15" t="e">
        <f t="shared" si="29"/>
        <v>#REF!</v>
      </c>
      <c r="T39" s="15" t="e">
        <f t="shared" si="29"/>
        <v>#REF!</v>
      </c>
      <c r="U39" s="15" t="e">
        <f t="shared" si="29"/>
        <v>#REF!</v>
      </c>
      <c r="V39" s="15">
        <f t="shared" si="29"/>
        <v>241.71939899999995</v>
      </c>
      <c r="W39" s="15">
        <f t="shared" si="29"/>
        <v>0</v>
      </c>
      <c r="X39" s="15">
        <f t="shared" si="29"/>
        <v>241.62059999999997</v>
      </c>
      <c r="Y39" s="15">
        <f t="shared" si="29"/>
        <v>0</v>
      </c>
      <c r="Z39" s="15">
        <f t="shared" si="29"/>
        <v>9.8798999999999998E-2</v>
      </c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</row>
    <row r="40" spans="1:40" s="78" customFormat="1" ht="82.35" customHeight="1" x14ac:dyDescent="0.25">
      <c r="A40" s="11" t="s">
        <v>17</v>
      </c>
      <c r="B40" s="7" t="s">
        <v>4</v>
      </c>
      <c r="C40" s="15"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f t="shared" si="19"/>
        <v>0</v>
      </c>
      <c r="N40" s="15">
        <f t="shared" si="20"/>
        <v>0</v>
      </c>
      <c r="O40" s="15">
        <f t="shared" si="21"/>
        <v>0</v>
      </c>
      <c r="P40" s="15">
        <f t="shared" si="22"/>
        <v>0</v>
      </c>
      <c r="Q40" s="15">
        <f t="shared" si="23"/>
        <v>0</v>
      </c>
      <c r="R40" s="15" t="e">
        <f>SUM(#REF!)</f>
        <v>#REF!</v>
      </c>
      <c r="S40" s="15" t="e">
        <f>SUM(#REF!)</f>
        <v>#REF!</v>
      </c>
      <c r="T40" s="15" t="e">
        <f>SUM(#REF!)</f>
        <v>#REF!</v>
      </c>
      <c r="U40" s="15" t="e">
        <f>SUM(#REF!)</f>
        <v>#REF!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</row>
    <row r="41" spans="1:40" ht="38.65" customHeight="1" x14ac:dyDescent="0.2">
      <c r="A41" s="11" t="s">
        <v>18</v>
      </c>
      <c r="B41" s="7" t="s">
        <v>11</v>
      </c>
      <c r="C41" s="15">
        <f t="shared" ref="C41:Z41" si="30">SUM(C42:C65)</f>
        <v>2429.7159999999999</v>
      </c>
      <c r="D41" s="15">
        <f t="shared" si="30"/>
        <v>0</v>
      </c>
      <c r="E41" s="15">
        <f t="shared" si="30"/>
        <v>790.52800000000013</v>
      </c>
      <c r="F41" s="15">
        <f t="shared" si="30"/>
        <v>1629.2800000000002</v>
      </c>
      <c r="G41" s="15">
        <f t="shared" si="30"/>
        <v>9.9079999999999995</v>
      </c>
      <c r="H41" s="15">
        <f t="shared" si="30"/>
        <v>2.8221989999999999</v>
      </c>
      <c r="I41" s="15">
        <f t="shared" si="30"/>
        <v>0</v>
      </c>
      <c r="J41" s="15">
        <f t="shared" si="30"/>
        <v>2.7113999999999998</v>
      </c>
      <c r="K41" s="15">
        <f t="shared" si="30"/>
        <v>1.2E-2</v>
      </c>
      <c r="L41" s="15">
        <f t="shared" si="30"/>
        <v>9.8798999999999998E-2</v>
      </c>
      <c r="M41" s="15">
        <f t="shared" si="19"/>
        <v>-2426.8938009999997</v>
      </c>
      <c r="N41" s="15">
        <f t="shared" si="20"/>
        <v>0</v>
      </c>
      <c r="O41" s="15">
        <f t="shared" si="21"/>
        <v>-787.81660000000011</v>
      </c>
      <c r="P41" s="15">
        <f t="shared" si="22"/>
        <v>-1629.2680000000003</v>
      </c>
      <c r="Q41" s="15">
        <f t="shared" si="23"/>
        <v>-9.8092009999999998</v>
      </c>
      <c r="R41" s="15">
        <f t="shared" si="30"/>
        <v>5.6109999999999998</v>
      </c>
      <c r="S41" s="15">
        <f t="shared" si="30"/>
        <v>2.4020781356000005</v>
      </c>
      <c r="T41" s="15">
        <f t="shared" si="30"/>
        <v>7.2789999999999999</v>
      </c>
      <c r="U41" s="15">
        <f t="shared" si="30"/>
        <v>139.96660000000003</v>
      </c>
      <c r="V41" s="15">
        <f t="shared" si="30"/>
        <v>241.71939899999995</v>
      </c>
      <c r="W41" s="15">
        <f t="shared" si="30"/>
        <v>0</v>
      </c>
      <c r="X41" s="15">
        <f t="shared" si="30"/>
        <v>241.62059999999997</v>
      </c>
      <c r="Y41" s="15">
        <f t="shared" si="30"/>
        <v>0</v>
      </c>
      <c r="Z41" s="15">
        <f t="shared" si="30"/>
        <v>9.8798999999999998E-2</v>
      </c>
      <c r="AA41" s="15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</row>
    <row r="42" spans="1:40" s="26" customFormat="1" ht="145.5" customHeight="1" x14ac:dyDescent="0.2">
      <c r="A42" s="8" t="s">
        <v>71</v>
      </c>
      <c r="B42" s="95" t="s">
        <v>51</v>
      </c>
      <c r="C42" s="89">
        <f>D42+E42+F42+G42</f>
        <v>486.28399999999999</v>
      </c>
      <c r="D42" s="89"/>
      <c r="E42" s="89">
        <v>80.623000000000005</v>
      </c>
      <c r="F42" s="89">
        <v>405.661</v>
      </c>
      <c r="G42" s="89"/>
      <c r="H42" s="89">
        <f t="shared" ref="H42:H64" si="31">I42+J42+K42+L42</f>
        <v>0.255</v>
      </c>
      <c r="I42" s="89"/>
      <c r="J42" s="81">
        <v>0.255</v>
      </c>
      <c r="K42" s="89"/>
      <c r="L42" s="89"/>
      <c r="M42" s="88">
        <f t="shared" si="19"/>
        <v>-486.029</v>
      </c>
      <c r="N42" s="88">
        <f t="shared" si="20"/>
        <v>0</v>
      </c>
      <c r="O42" s="88">
        <f t="shared" si="21"/>
        <v>-80.368000000000009</v>
      </c>
      <c r="P42" s="88">
        <f t="shared" si="22"/>
        <v>-405.661</v>
      </c>
      <c r="Q42" s="88">
        <f t="shared" si="23"/>
        <v>0</v>
      </c>
      <c r="R42" s="81">
        <v>0.44600000000000001</v>
      </c>
      <c r="S42" s="88">
        <v>0.66669241480000008</v>
      </c>
      <c r="T42" s="88">
        <v>0.47499999999999998</v>
      </c>
      <c r="U42" s="51">
        <v>0.36840000000000001</v>
      </c>
      <c r="V42" s="88">
        <f t="shared" ref="V42:V64" si="32">W42+X42+Y42+Z42</f>
        <v>0.25540000000000002</v>
      </c>
      <c r="W42" s="88"/>
      <c r="X42" s="81">
        <v>0.25540000000000002</v>
      </c>
      <c r="Y42" s="88"/>
      <c r="Z42" s="21"/>
      <c r="AA42" s="5"/>
      <c r="AB42" s="5"/>
      <c r="AC42" s="5"/>
      <c r="AD42" s="21"/>
      <c r="AE42" s="21"/>
      <c r="AF42" s="21"/>
      <c r="AG42" s="21"/>
      <c r="AH42" s="21"/>
      <c r="AI42" s="21"/>
      <c r="AJ42" s="27"/>
      <c r="AK42" s="28"/>
      <c r="AL42" s="28"/>
      <c r="AM42" s="28"/>
      <c r="AN42" s="28"/>
    </row>
    <row r="43" spans="1:40" s="26" customFormat="1" ht="110.25" customHeight="1" x14ac:dyDescent="0.2">
      <c r="A43" s="8" t="s">
        <v>72</v>
      </c>
      <c r="B43" s="96" t="s">
        <v>94</v>
      </c>
      <c r="C43" s="89">
        <f>D43+E43+F43+G43</f>
        <v>241.83199999999999</v>
      </c>
      <c r="D43" s="89"/>
      <c r="E43" s="89">
        <v>173.99100000000001</v>
      </c>
      <c r="F43" s="89">
        <v>67.840999999999994</v>
      </c>
      <c r="G43" s="89"/>
      <c r="H43" s="89">
        <f t="shared" si="31"/>
        <v>0.248</v>
      </c>
      <c r="I43" s="89"/>
      <c r="J43" s="81">
        <v>0.248</v>
      </c>
      <c r="K43" s="89"/>
      <c r="L43" s="89"/>
      <c r="M43" s="88">
        <f t="shared" si="19"/>
        <v>-241.584</v>
      </c>
      <c r="N43" s="88">
        <f t="shared" si="20"/>
        <v>0</v>
      </c>
      <c r="O43" s="88">
        <f t="shared" si="21"/>
        <v>-173.74300000000002</v>
      </c>
      <c r="P43" s="88">
        <f t="shared" si="22"/>
        <v>-67.840999999999994</v>
      </c>
      <c r="Q43" s="88">
        <f t="shared" si="23"/>
        <v>0</v>
      </c>
      <c r="R43" s="81">
        <v>0.42599999999999999</v>
      </c>
      <c r="S43" s="88">
        <v>0.3338091332</v>
      </c>
      <c r="T43" s="89">
        <v>0.36499999999999999</v>
      </c>
      <c r="U43" s="87">
        <v>0.31340000000000001</v>
      </c>
      <c r="V43" s="88">
        <f t="shared" si="32"/>
        <v>165.6584</v>
      </c>
      <c r="W43" s="88"/>
      <c r="X43" s="88">
        <v>165.6584</v>
      </c>
      <c r="Y43" s="88"/>
      <c r="Z43" s="21"/>
      <c r="AA43" s="5"/>
      <c r="AB43" s="5"/>
      <c r="AC43" s="5"/>
      <c r="AD43" s="21"/>
      <c r="AE43" s="21"/>
      <c r="AF43" s="21"/>
      <c r="AG43" s="21"/>
      <c r="AH43" s="21"/>
      <c r="AI43" s="21"/>
      <c r="AJ43" s="27"/>
      <c r="AK43" s="28"/>
      <c r="AL43" s="28"/>
      <c r="AM43" s="28"/>
      <c r="AN43" s="28"/>
    </row>
    <row r="44" spans="1:40" s="26" customFormat="1" ht="114" customHeight="1" x14ac:dyDescent="0.2">
      <c r="A44" s="8" t="s">
        <v>73</v>
      </c>
      <c r="B44" s="96" t="s">
        <v>95</v>
      </c>
      <c r="C44" s="89">
        <f t="shared" ref="C44:C64" si="33">D44+E44+F44+G44</f>
        <v>1218.3009999999999</v>
      </c>
      <c r="D44" s="89"/>
      <c r="E44" s="89">
        <v>392.91300000000001</v>
      </c>
      <c r="F44" s="89">
        <v>825.38800000000003</v>
      </c>
      <c r="G44" s="89"/>
      <c r="H44" s="89">
        <f t="shared" si="31"/>
        <v>0.35799999999999998</v>
      </c>
      <c r="I44" s="89"/>
      <c r="J44" s="81">
        <v>0.35799999999999998</v>
      </c>
      <c r="K44" s="89"/>
      <c r="L44" s="89"/>
      <c r="M44" s="88">
        <f t="shared" si="19"/>
        <v>-1217.943</v>
      </c>
      <c r="N44" s="88">
        <f t="shared" si="20"/>
        <v>0</v>
      </c>
      <c r="O44" s="88">
        <f t="shared" si="21"/>
        <v>-392.55500000000001</v>
      </c>
      <c r="P44" s="88">
        <f t="shared" si="22"/>
        <v>-825.38800000000003</v>
      </c>
      <c r="Q44" s="88">
        <f t="shared" si="23"/>
        <v>0</v>
      </c>
      <c r="R44" s="81">
        <v>0.67500000000000004</v>
      </c>
      <c r="S44" s="88">
        <v>0.5252288812</v>
      </c>
      <c r="T44" s="89">
        <v>0.57599999999999996</v>
      </c>
      <c r="U44" s="87">
        <v>114.54340000000001</v>
      </c>
      <c r="V44" s="88">
        <f t="shared" si="32"/>
        <v>0.3584</v>
      </c>
      <c r="W44" s="88"/>
      <c r="X44" s="81">
        <v>0.3584</v>
      </c>
      <c r="Y44" s="88"/>
      <c r="Z44" s="21"/>
      <c r="AA44" s="5"/>
      <c r="AB44" s="5"/>
      <c r="AC44" s="5"/>
      <c r="AD44" s="21"/>
      <c r="AE44" s="21"/>
      <c r="AF44" s="21"/>
      <c r="AG44" s="21"/>
      <c r="AH44" s="21"/>
      <c r="AI44" s="21"/>
      <c r="AJ44" s="27"/>
      <c r="AK44" s="28"/>
      <c r="AL44" s="28"/>
      <c r="AM44" s="28"/>
      <c r="AN44" s="28"/>
    </row>
    <row r="45" spans="1:40" s="26" customFormat="1" ht="95.25" customHeight="1" x14ac:dyDescent="0.2">
      <c r="A45" s="8" t="s">
        <v>74</v>
      </c>
      <c r="B45" s="96" t="s">
        <v>96</v>
      </c>
      <c r="C45" s="89">
        <f t="shared" si="33"/>
        <v>397.52</v>
      </c>
      <c r="D45" s="88"/>
      <c r="E45" s="88">
        <v>67.13</v>
      </c>
      <c r="F45" s="88">
        <v>330.39</v>
      </c>
      <c r="G45" s="88"/>
      <c r="H45" s="89">
        <f t="shared" si="31"/>
        <v>0.33900000000000002</v>
      </c>
      <c r="I45" s="88"/>
      <c r="J45" s="81">
        <v>0.33900000000000002</v>
      </c>
      <c r="K45" s="88"/>
      <c r="L45" s="89"/>
      <c r="M45" s="88">
        <f t="shared" si="19"/>
        <v>-397.18099999999998</v>
      </c>
      <c r="N45" s="88">
        <f t="shared" si="20"/>
        <v>0</v>
      </c>
      <c r="O45" s="88">
        <f t="shared" si="21"/>
        <v>-66.790999999999997</v>
      </c>
      <c r="P45" s="88">
        <f t="shared" si="22"/>
        <v>-330.39</v>
      </c>
      <c r="Q45" s="88">
        <f t="shared" si="23"/>
        <v>0</v>
      </c>
      <c r="R45" s="81">
        <v>0.59199999999999997</v>
      </c>
      <c r="S45" s="88">
        <v>0.46089357720000002</v>
      </c>
      <c r="T45" s="88">
        <v>0.50600000000000001</v>
      </c>
      <c r="U45" s="51">
        <v>0.4304</v>
      </c>
      <c r="V45" s="88">
        <f t="shared" si="32"/>
        <v>0.33939999999999998</v>
      </c>
      <c r="W45" s="88"/>
      <c r="X45" s="81">
        <v>0.33939999999999998</v>
      </c>
      <c r="Y45" s="88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7"/>
      <c r="AK45" s="28"/>
      <c r="AL45" s="28"/>
      <c r="AM45" s="28"/>
      <c r="AN45" s="28"/>
    </row>
    <row r="46" spans="1:40" s="26" customFormat="1" ht="103.5" customHeight="1" x14ac:dyDescent="0.2">
      <c r="A46" s="8" t="s">
        <v>75</v>
      </c>
      <c r="B46" s="94" t="s">
        <v>53</v>
      </c>
      <c r="C46" s="89">
        <f t="shared" si="33"/>
        <v>0</v>
      </c>
      <c r="D46" s="88"/>
      <c r="E46" s="88"/>
      <c r="F46" s="88"/>
      <c r="G46" s="88"/>
      <c r="H46" s="89">
        <f t="shared" si="31"/>
        <v>4.5999999999999999E-2</v>
      </c>
      <c r="I46" s="88"/>
      <c r="J46" s="81">
        <v>4.5999999999999999E-2</v>
      </c>
      <c r="K46" s="88"/>
      <c r="L46" s="89"/>
      <c r="M46" s="88">
        <f t="shared" si="19"/>
        <v>4.5999999999999999E-2</v>
      </c>
      <c r="N46" s="88">
        <f t="shared" si="20"/>
        <v>0</v>
      </c>
      <c r="O46" s="88">
        <f t="shared" si="21"/>
        <v>4.5999999999999999E-2</v>
      </c>
      <c r="P46" s="88">
        <f t="shared" si="22"/>
        <v>0</v>
      </c>
      <c r="Q46" s="88">
        <f t="shared" si="23"/>
        <v>0</v>
      </c>
      <c r="R46" s="81">
        <v>0.08</v>
      </c>
      <c r="S46" s="88">
        <v>6.2601922800000001E-2</v>
      </c>
      <c r="T46" s="88">
        <v>6.9000000000000006E-2</v>
      </c>
      <c r="U46" s="51">
        <v>17.018999999999998</v>
      </c>
      <c r="V46" s="88">
        <f t="shared" si="32"/>
        <v>73.561400000000006</v>
      </c>
      <c r="W46" s="88"/>
      <c r="X46" s="88">
        <v>73.561400000000006</v>
      </c>
      <c r="Y46" s="88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7"/>
      <c r="AK46" s="28"/>
      <c r="AL46" s="28"/>
      <c r="AM46" s="28"/>
      <c r="AN46" s="28"/>
    </row>
    <row r="47" spans="1:40" s="26" customFormat="1" ht="96.75" customHeight="1" x14ac:dyDescent="0.2">
      <c r="A47" s="8" t="s">
        <v>76</v>
      </c>
      <c r="B47" s="97" t="s">
        <v>109</v>
      </c>
      <c r="C47" s="89">
        <f t="shared" si="33"/>
        <v>0</v>
      </c>
      <c r="D47" s="88"/>
      <c r="E47" s="88"/>
      <c r="F47" s="88"/>
      <c r="G47" s="88"/>
      <c r="H47" s="89">
        <f t="shared" si="31"/>
        <v>6.6000000000000003E-2</v>
      </c>
      <c r="I47" s="88"/>
      <c r="J47" s="81">
        <v>6.6000000000000003E-2</v>
      </c>
      <c r="K47" s="88"/>
      <c r="L47" s="89"/>
      <c r="M47" s="88">
        <f t="shared" si="19"/>
        <v>6.6000000000000003E-2</v>
      </c>
      <c r="N47" s="88">
        <f t="shared" si="20"/>
        <v>0</v>
      </c>
      <c r="O47" s="88">
        <f t="shared" si="21"/>
        <v>6.6000000000000003E-2</v>
      </c>
      <c r="P47" s="88">
        <f t="shared" si="22"/>
        <v>0</v>
      </c>
      <c r="Q47" s="88">
        <f t="shared" si="23"/>
        <v>0</v>
      </c>
      <c r="R47" s="81">
        <v>0.115</v>
      </c>
      <c r="S47" s="88">
        <v>8.9763701200000004E-2</v>
      </c>
      <c r="T47" s="88">
        <v>0.23300000000000001</v>
      </c>
      <c r="U47" s="51">
        <v>8.4000000000000005E-2</v>
      </c>
      <c r="V47" s="88">
        <f t="shared" si="32"/>
        <v>6.6400000000000001E-2</v>
      </c>
      <c r="W47" s="88"/>
      <c r="X47" s="81">
        <v>6.6400000000000001E-2</v>
      </c>
      <c r="Y47" s="88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7"/>
      <c r="AK47" s="28"/>
      <c r="AL47" s="28"/>
      <c r="AM47" s="28"/>
      <c r="AN47" s="28"/>
    </row>
    <row r="48" spans="1:40" s="26" customFormat="1" ht="114" customHeight="1" x14ac:dyDescent="0.2">
      <c r="A48" s="8" t="s">
        <v>77</v>
      </c>
      <c r="B48" s="92" t="s">
        <v>100</v>
      </c>
      <c r="C48" s="89">
        <f t="shared" si="33"/>
        <v>0</v>
      </c>
      <c r="D48" s="88"/>
      <c r="E48" s="88"/>
      <c r="F48" s="88"/>
      <c r="G48" s="88"/>
      <c r="H48" s="89">
        <f t="shared" si="31"/>
        <v>5.5E-2</v>
      </c>
      <c r="I48" s="88"/>
      <c r="J48" s="81">
        <v>5.5E-2</v>
      </c>
      <c r="K48" s="88"/>
      <c r="L48" s="89"/>
      <c r="M48" s="88">
        <f t="shared" si="19"/>
        <v>5.5E-2</v>
      </c>
      <c r="N48" s="88">
        <f t="shared" si="20"/>
        <v>0</v>
      </c>
      <c r="O48" s="88">
        <f t="shared" si="21"/>
        <v>5.5E-2</v>
      </c>
      <c r="P48" s="88">
        <f t="shared" si="22"/>
        <v>0</v>
      </c>
      <c r="Q48" s="88">
        <f t="shared" si="23"/>
        <v>0</v>
      </c>
      <c r="R48" s="81">
        <v>2.8420000000000001</v>
      </c>
      <c r="S48" s="88">
        <v>7.8052758E-2</v>
      </c>
      <c r="T48" s="88">
        <v>0.187</v>
      </c>
      <c r="U48" s="51">
        <v>7.1999999999999995E-2</v>
      </c>
      <c r="V48" s="88">
        <f t="shared" si="32"/>
        <v>5.5399999999999998E-2</v>
      </c>
      <c r="W48" s="88"/>
      <c r="X48" s="81">
        <v>5.5399999999999998E-2</v>
      </c>
      <c r="Y48" s="88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7"/>
      <c r="AK48" s="28"/>
      <c r="AL48" s="28"/>
      <c r="AM48" s="28"/>
      <c r="AN48" s="28"/>
    </row>
    <row r="49" spans="1:40" s="3" customFormat="1" ht="60" x14ac:dyDescent="0.25">
      <c r="A49" s="8" t="s">
        <v>78</v>
      </c>
      <c r="B49" s="92" t="s">
        <v>101</v>
      </c>
      <c r="C49" s="89">
        <f t="shared" si="33"/>
        <v>0</v>
      </c>
      <c r="D49" s="88"/>
      <c r="E49" s="88"/>
      <c r="F49" s="88"/>
      <c r="G49" s="88"/>
      <c r="H49" s="89">
        <f t="shared" si="31"/>
        <v>0.13900000000000001</v>
      </c>
      <c r="I49" s="88"/>
      <c r="J49" s="81">
        <v>0.13900000000000001</v>
      </c>
      <c r="K49" s="88"/>
      <c r="L49" s="89"/>
      <c r="M49" s="88">
        <f t="shared" si="19"/>
        <v>0.13900000000000001</v>
      </c>
      <c r="N49" s="88">
        <f t="shared" si="20"/>
        <v>0</v>
      </c>
      <c r="O49" s="88">
        <f t="shared" si="21"/>
        <v>0.13900000000000001</v>
      </c>
      <c r="P49" s="88">
        <f t="shared" si="22"/>
        <v>0</v>
      </c>
      <c r="Q49" s="88">
        <f t="shared" si="23"/>
        <v>0</v>
      </c>
      <c r="R49" s="81">
        <v>0</v>
      </c>
      <c r="S49" s="88">
        <v>2.1322640000000001E-4</v>
      </c>
      <c r="T49" s="88">
        <v>0</v>
      </c>
      <c r="U49" s="88">
        <v>2.0000000000000001E-4</v>
      </c>
      <c r="V49" s="88">
        <f t="shared" si="32"/>
        <v>0.19839999999999999</v>
      </c>
      <c r="W49" s="88"/>
      <c r="X49" s="88">
        <v>0.19839999999999999</v>
      </c>
      <c r="Y49" s="88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5"/>
      <c r="AK49" s="20"/>
      <c r="AL49" s="20"/>
      <c r="AM49" s="20"/>
      <c r="AN49" s="20"/>
    </row>
    <row r="50" spans="1:40" s="3" customFormat="1" ht="60" x14ac:dyDescent="0.25">
      <c r="A50" s="8" t="s">
        <v>79</v>
      </c>
      <c r="B50" s="92" t="s">
        <v>102</v>
      </c>
      <c r="C50" s="89">
        <f t="shared" si="33"/>
        <v>0</v>
      </c>
      <c r="D50" s="88"/>
      <c r="E50" s="88"/>
      <c r="F50" s="88"/>
      <c r="G50" s="88"/>
      <c r="H50" s="89">
        <f t="shared" si="31"/>
        <v>0.155</v>
      </c>
      <c r="I50" s="88"/>
      <c r="J50" s="81">
        <v>0.155</v>
      </c>
      <c r="K50" s="88"/>
      <c r="L50" s="89"/>
      <c r="M50" s="88">
        <f t="shared" si="19"/>
        <v>0.155</v>
      </c>
      <c r="N50" s="88">
        <f t="shared" si="20"/>
        <v>0</v>
      </c>
      <c r="O50" s="88">
        <f t="shared" si="21"/>
        <v>0.155</v>
      </c>
      <c r="P50" s="88">
        <f t="shared" si="22"/>
        <v>0</v>
      </c>
      <c r="Q50" s="88">
        <f t="shared" si="23"/>
        <v>0</v>
      </c>
      <c r="R50" s="81">
        <v>0</v>
      </c>
      <c r="S50" s="88">
        <v>2.134464E-4</v>
      </c>
      <c r="T50" s="88">
        <v>0</v>
      </c>
      <c r="U50" s="88">
        <v>2.0000000000000001E-4</v>
      </c>
      <c r="V50" s="88">
        <f>W50+X50+Y50+Z50</f>
        <v>0.22140000000000001</v>
      </c>
      <c r="W50" s="88"/>
      <c r="X50" s="88">
        <v>0.22140000000000001</v>
      </c>
      <c r="Y50" s="88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5"/>
      <c r="AK50" s="20"/>
      <c r="AL50" s="20"/>
      <c r="AM50" s="20"/>
      <c r="AN50" s="20"/>
    </row>
    <row r="51" spans="1:40" s="3" customFormat="1" ht="60" x14ac:dyDescent="0.25">
      <c r="A51" s="8" t="s">
        <v>80</v>
      </c>
      <c r="B51" s="98" t="s">
        <v>103</v>
      </c>
      <c r="C51" s="89">
        <f t="shared" si="33"/>
        <v>0</v>
      </c>
      <c r="D51" s="88"/>
      <c r="E51" s="88"/>
      <c r="F51" s="88"/>
      <c r="G51" s="88"/>
      <c r="H51" s="89">
        <f t="shared" si="31"/>
        <v>0.41</v>
      </c>
      <c r="I51" s="88"/>
      <c r="J51" s="93">
        <v>0.41</v>
      </c>
      <c r="K51" s="88"/>
      <c r="L51" s="89"/>
      <c r="M51" s="88">
        <f t="shared" si="19"/>
        <v>0.41</v>
      </c>
      <c r="N51" s="88">
        <f t="shared" si="20"/>
        <v>0</v>
      </c>
      <c r="O51" s="88">
        <f t="shared" si="21"/>
        <v>0.41</v>
      </c>
      <c r="P51" s="88">
        <f t="shared" si="22"/>
        <v>0</v>
      </c>
      <c r="Q51" s="88">
        <f t="shared" si="23"/>
        <v>0</v>
      </c>
      <c r="R51" s="81">
        <v>0</v>
      </c>
      <c r="S51" s="88">
        <v>2.1322640000000001E-4</v>
      </c>
      <c r="T51" s="88">
        <v>0</v>
      </c>
      <c r="U51" s="88">
        <v>2.0000000000000001E-4</v>
      </c>
      <c r="V51" s="88">
        <f t="shared" si="32"/>
        <v>0.58640000000000003</v>
      </c>
      <c r="W51" s="88"/>
      <c r="X51" s="88">
        <v>0.58640000000000003</v>
      </c>
      <c r="Y51" s="88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5"/>
      <c r="AK51" s="20"/>
      <c r="AL51" s="20"/>
      <c r="AM51" s="20"/>
      <c r="AN51" s="20"/>
    </row>
    <row r="52" spans="1:40" s="26" customFormat="1" ht="60" x14ac:dyDescent="0.2">
      <c r="A52" s="91" t="s">
        <v>81</v>
      </c>
      <c r="B52" s="98" t="s">
        <v>104</v>
      </c>
      <c r="C52" s="89">
        <f t="shared" si="33"/>
        <v>0</v>
      </c>
      <c r="D52" s="21"/>
      <c r="E52" s="21"/>
      <c r="F52" s="21"/>
      <c r="G52" s="21"/>
      <c r="H52" s="89">
        <f t="shared" si="31"/>
        <v>0.32300000000000001</v>
      </c>
      <c r="I52" s="21"/>
      <c r="J52" s="81">
        <v>0.32300000000000001</v>
      </c>
      <c r="K52" s="21"/>
      <c r="L52" s="5"/>
      <c r="M52" s="21">
        <f t="shared" si="19"/>
        <v>0.32300000000000001</v>
      </c>
      <c r="N52" s="21">
        <f t="shared" si="20"/>
        <v>0</v>
      </c>
      <c r="O52" s="21">
        <f t="shared" si="21"/>
        <v>0.32300000000000001</v>
      </c>
      <c r="P52" s="21">
        <f t="shared" si="22"/>
        <v>0</v>
      </c>
      <c r="Q52" s="21">
        <f t="shared" si="23"/>
        <v>0</v>
      </c>
      <c r="R52" s="10"/>
      <c r="S52" s="21"/>
      <c r="T52" s="21"/>
      <c r="U52" s="21"/>
      <c r="V52" s="88">
        <f t="shared" si="32"/>
        <v>0</v>
      </c>
      <c r="W52" s="21"/>
      <c r="X52" s="21">
        <v>0</v>
      </c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7"/>
      <c r="AK52" s="28"/>
      <c r="AL52" s="28"/>
      <c r="AM52" s="28"/>
      <c r="AN52" s="28"/>
    </row>
    <row r="53" spans="1:40" s="26" customFormat="1" ht="65.099999999999994" customHeight="1" x14ac:dyDescent="0.2">
      <c r="A53" s="8" t="s">
        <v>82</v>
      </c>
      <c r="B53" s="92" t="s">
        <v>105</v>
      </c>
      <c r="C53" s="89">
        <f t="shared" si="33"/>
        <v>0</v>
      </c>
      <c r="D53" s="88"/>
      <c r="E53" s="88"/>
      <c r="F53" s="88"/>
      <c r="G53" s="88"/>
      <c r="H53" s="89">
        <f t="shared" si="31"/>
        <v>2.0000000000000001E-4</v>
      </c>
      <c r="I53" s="88"/>
      <c r="J53" s="93">
        <v>2.0000000000000001E-4</v>
      </c>
      <c r="K53" s="88"/>
      <c r="L53" s="89"/>
      <c r="M53" s="88">
        <f t="shared" si="19"/>
        <v>2.0000000000000001E-4</v>
      </c>
      <c r="N53" s="88">
        <f t="shared" si="20"/>
        <v>0</v>
      </c>
      <c r="O53" s="88">
        <f t="shared" si="21"/>
        <v>2.0000000000000001E-4</v>
      </c>
      <c r="P53" s="88">
        <f t="shared" si="22"/>
        <v>0</v>
      </c>
      <c r="Q53" s="88">
        <f t="shared" si="23"/>
        <v>0</v>
      </c>
      <c r="R53" s="81">
        <v>0</v>
      </c>
      <c r="S53" s="88">
        <v>2.1346639999999999E-4</v>
      </c>
      <c r="T53" s="88">
        <v>0</v>
      </c>
      <c r="U53" s="51">
        <v>0.35899999999999999</v>
      </c>
      <c r="V53" s="88">
        <f t="shared" si="32"/>
        <v>2.0000000000000001E-4</v>
      </c>
      <c r="W53" s="88"/>
      <c r="X53" s="93">
        <v>2.0000000000000001E-4</v>
      </c>
      <c r="Y53" s="88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7"/>
      <c r="AK53" s="28"/>
      <c r="AL53" s="28"/>
      <c r="AM53" s="28"/>
      <c r="AN53" s="28"/>
    </row>
    <row r="54" spans="1:40" s="3" customFormat="1" ht="60" x14ac:dyDescent="0.25">
      <c r="A54" s="8" t="s">
        <v>83</v>
      </c>
      <c r="B54" s="92" t="s">
        <v>108</v>
      </c>
      <c r="C54" s="89">
        <f t="shared" si="33"/>
        <v>0</v>
      </c>
      <c r="D54" s="88"/>
      <c r="E54" s="88"/>
      <c r="F54" s="88"/>
      <c r="G54" s="88"/>
      <c r="H54" s="89">
        <f t="shared" si="31"/>
        <v>2.0000000000000001E-4</v>
      </c>
      <c r="I54" s="88"/>
      <c r="J54" s="93">
        <v>2.0000000000000001E-4</v>
      </c>
      <c r="K54" s="88"/>
      <c r="L54" s="89"/>
      <c r="M54" s="88">
        <f t="shared" si="19"/>
        <v>2.0000000000000001E-4</v>
      </c>
      <c r="N54" s="88">
        <f t="shared" si="20"/>
        <v>0</v>
      </c>
      <c r="O54" s="88">
        <f t="shared" si="21"/>
        <v>2.0000000000000001E-4</v>
      </c>
      <c r="P54" s="88">
        <f t="shared" si="22"/>
        <v>0</v>
      </c>
      <c r="Q54" s="88">
        <f t="shared" si="23"/>
        <v>0</v>
      </c>
      <c r="R54" s="81">
        <v>4.9000000000000002E-2</v>
      </c>
      <c r="S54" s="88">
        <v>1.9689640000000001E-4</v>
      </c>
      <c r="T54" s="88">
        <v>0</v>
      </c>
      <c r="U54" s="88">
        <v>2.0000000000000001E-4</v>
      </c>
      <c r="V54" s="88">
        <f t="shared" si="32"/>
        <v>2.0000000000000001E-4</v>
      </c>
      <c r="W54" s="88"/>
      <c r="X54" s="93">
        <v>2.0000000000000001E-4</v>
      </c>
      <c r="Y54" s="88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5"/>
      <c r="AK54" s="20"/>
      <c r="AL54" s="20"/>
      <c r="AM54" s="20"/>
      <c r="AN54" s="20"/>
    </row>
    <row r="55" spans="1:40" s="3" customFormat="1" ht="65.25" customHeight="1" x14ac:dyDescent="0.25">
      <c r="A55" s="8" t="s">
        <v>84</v>
      </c>
      <c r="B55" s="92" t="s">
        <v>43</v>
      </c>
      <c r="C55" s="89">
        <f t="shared" si="33"/>
        <v>0</v>
      </c>
      <c r="D55" s="88"/>
      <c r="E55" s="88"/>
      <c r="F55" s="88"/>
      <c r="G55" s="88"/>
      <c r="H55" s="89">
        <f t="shared" si="31"/>
        <v>8.0000000000000002E-3</v>
      </c>
      <c r="I55" s="88"/>
      <c r="J55" s="81">
        <v>8.0000000000000002E-3</v>
      </c>
      <c r="K55" s="88"/>
      <c r="L55" s="89"/>
      <c r="M55" s="88">
        <f t="shared" si="19"/>
        <v>8.0000000000000002E-3</v>
      </c>
      <c r="N55" s="88">
        <f t="shared" si="20"/>
        <v>0</v>
      </c>
      <c r="O55" s="88">
        <f t="shared" si="21"/>
        <v>8.0000000000000002E-3</v>
      </c>
      <c r="P55" s="88">
        <f t="shared" si="22"/>
        <v>0</v>
      </c>
      <c r="Q55" s="88">
        <f t="shared" si="23"/>
        <v>0</v>
      </c>
      <c r="R55" s="81">
        <v>6.8000000000000005E-2</v>
      </c>
      <c r="S55" s="88">
        <v>2.7682639999999996E-4</v>
      </c>
      <c r="T55" s="88">
        <v>0</v>
      </c>
      <c r="U55" s="88">
        <v>2.0000000000000001E-4</v>
      </c>
      <c r="V55" s="88">
        <f t="shared" si="32"/>
        <v>8.3999999999999995E-3</v>
      </c>
      <c r="W55" s="88"/>
      <c r="X55" s="81">
        <v>8.3999999999999995E-3</v>
      </c>
      <c r="Y55" s="88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5"/>
      <c r="AK55" s="20"/>
      <c r="AL55" s="20"/>
      <c r="AM55" s="20"/>
      <c r="AN55" s="20"/>
    </row>
    <row r="56" spans="1:40" s="3" customFormat="1" ht="60" x14ac:dyDescent="0.25">
      <c r="A56" s="8" t="s">
        <v>85</v>
      </c>
      <c r="B56" s="92" t="s">
        <v>38</v>
      </c>
      <c r="C56" s="89">
        <f t="shared" si="33"/>
        <v>68.733000000000004</v>
      </c>
      <c r="D56" s="88"/>
      <c r="E56" s="88">
        <v>68.733000000000004</v>
      </c>
      <c r="F56" s="88"/>
      <c r="G56" s="88"/>
      <c r="H56" s="89">
        <f t="shared" si="31"/>
        <v>0.10199999999999999</v>
      </c>
      <c r="I56" s="88"/>
      <c r="J56" s="81">
        <v>0.10199999999999999</v>
      </c>
      <c r="K56" s="88"/>
      <c r="L56" s="89"/>
      <c r="M56" s="88">
        <f t="shared" si="19"/>
        <v>-68.631</v>
      </c>
      <c r="N56" s="88">
        <f t="shared" si="20"/>
        <v>0</v>
      </c>
      <c r="O56" s="88">
        <f t="shared" si="21"/>
        <v>-68.631</v>
      </c>
      <c r="P56" s="88">
        <f t="shared" si="22"/>
        <v>0</v>
      </c>
      <c r="Q56" s="88">
        <f t="shared" si="23"/>
        <v>0</v>
      </c>
      <c r="R56" s="81"/>
      <c r="S56" s="88"/>
      <c r="T56" s="88">
        <v>7.0000000000000001E-3</v>
      </c>
      <c r="U56" s="51">
        <v>6.6120000000000001</v>
      </c>
      <c r="V56" s="88">
        <f t="shared" si="32"/>
        <v>0.1024</v>
      </c>
      <c r="W56" s="88"/>
      <c r="X56" s="81">
        <v>0.1024</v>
      </c>
      <c r="Y56" s="88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5"/>
      <c r="AK56" s="20"/>
      <c r="AL56" s="20"/>
      <c r="AM56" s="20"/>
      <c r="AN56" s="20"/>
    </row>
    <row r="57" spans="1:40" s="26" customFormat="1" ht="90" x14ac:dyDescent="0.2">
      <c r="A57" s="8" t="s">
        <v>86</v>
      </c>
      <c r="B57" s="92" t="s">
        <v>106</v>
      </c>
      <c r="C57" s="89">
        <f t="shared" si="33"/>
        <v>0</v>
      </c>
      <c r="D57" s="88"/>
      <c r="E57" s="88"/>
      <c r="F57" s="88"/>
      <c r="G57" s="88"/>
      <c r="H57" s="89">
        <f t="shared" si="31"/>
        <v>0.20699999999999999</v>
      </c>
      <c r="I57" s="88"/>
      <c r="J57" s="93">
        <v>0.20699999999999999</v>
      </c>
      <c r="K57" s="88"/>
      <c r="L57" s="89"/>
      <c r="M57" s="88">
        <f t="shared" si="19"/>
        <v>0.20699999999999999</v>
      </c>
      <c r="N57" s="88">
        <f t="shared" si="20"/>
        <v>0</v>
      </c>
      <c r="O57" s="88">
        <f t="shared" si="21"/>
        <v>0.20699999999999999</v>
      </c>
      <c r="P57" s="88">
        <f t="shared" si="22"/>
        <v>0</v>
      </c>
      <c r="Q57" s="88">
        <f t="shared" si="23"/>
        <v>0</v>
      </c>
      <c r="R57" s="81">
        <v>0.11700000000000001</v>
      </c>
      <c r="S57" s="88">
        <v>0.13829208879999999</v>
      </c>
      <c r="T57" s="88">
        <v>0.152</v>
      </c>
      <c r="U57" s="87">
        <v>0.129</v>
      </c>
      <c r="V57" s="88">
        <f t="shared" si="32"/>
        <v>0.2084</v>
      </c>
      <c r="W57" s="88"/>
      <c r="X57" s="93">
        <v>0.2084</v>
      </c>
      <c r="Y57" s="88"/>
      <c r="Z57" s="21"/>
      <c r="AA57" s="5"/>
      <c r="AB57" s="21"/>
      <c r="AC57" s="21"/>
      <c r="AD57" s="21"/>
      <c r="AE57" s="21"/>
      <c r="AF57" s="21"/>
      <c r="AG57" s="21"/>
      <c r="AH57" s="5"/>
      <c r="AI57" s="5"/>
      <c r="AJ57" s="5"/>
      <c r="AK57" s="9"/>
      <c r="AL57" s="9"/>
      <c r="AM57" s="9"/>
      <c r="AN57" s="9"/>
    </row>
    <row r="58" spans="1:40" s="26" customFormat="1" ht="60" x14ac:dyDescent="0.2">
      <c r="A58" s="8" t="s">
        <v>87</v>
      </c>
      <c r="B58" s="4" t="s">
        <v>134</v>
      </c>
      <c r="C58" s="89">
        <f t="shared" si="33"/>
        <v>2.1739999999999999</v>
      </c>
      <c r="D58" s="88"/>
      <c r="E58" s="88">
        <v>2.1739999999999999</v>
      </c>
      <c r="F58" s="88"/>
      <c r="G58" s="88"/>
      <c r="H58" s="89">
        <f t="shared" si="31"/>
        <v>0</v>
      </c>
      <c r="I58" s="89"/>
      <c r="J58" s="89"/>
      <c r="K58" s="89"/>
      <c r="L58" s="89"/>
      <c r="M58" s="88">
        <f t="shared" si="19"/>
        <v>-2.1739999999999999</v>
      </c>
      <c r="N58" s="88">
        <f t="shared" si="20"/>
        <v>0</v>
      </c>
      <c r="O58" s="88">
        <f t="shared" si="21"/>
        <v>-2.1739999999999999</v>
      </c>
      <c r="P58" s="88">
        <f t="shared" si="22"/>
        <v>0</v>
      </c>
      <c r="Q58" s="88">
        <f t="shared" si="23"/>
        <v>0</v>
      </c>
      <c r="R58" s="81">
        <v>5.8000000000000003E-2</v>
      </c>
      <c r="S58" s="88">
        <v>4.5416569999999996E-2</v>
      </c>
      <c r="T58" s="88">
        <v>4.7089999999999996</v>
      </c>
      <c r="U58" s="51">
        <v>3.5000000000000003E-2</v>
      </c>
      <c r="V58" s="88">
        <f t="shared" si="32"/>
        <v>0</v>
      </c>
      <c r="W58" s="88"/>
      <c r="X58" s="88"/>
      <c r="Y58" s="88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7"/>
      <c r="AK58" s="28"/>
      <c r="AL58" s="28"/>
      <c r="AM58" s="28"/>
      <c r="AN58" s="28"/>
    </row>
    <row r="59" spans="1:40" s="26" customFormat="1" ht="60" x14ac:dyDescent="0.2">
      <c r="A59" s="8" t="s">
        <v>88</v>
      </c>
      <c r="B59" s="4" t="s">
        <v>135</v>
      </c>
      <c r="C59" s="89">
        <f t="shared" si="33"/>
        <v>1.927</v>
      </c>
      <c r="D59" s="21"/>
      <c r="E59" s="21">
        <v>1.927</v>
      </c>
      <c r="F59" s="21"/>
      <c r="G59" s="21"/>
      <c r="H59" s="89">
        <f t="shared" si="31"/>
        <v>0</v>
      </c>
      <c r="I59" s="21"/>
      <c r="J59" s="21"/>
      <c r="K59" s="21"/>
      <c r="L59" s="5"/>
      <c r="M59" s="21">
        <f t="shared" si="19"/>
        <v>-1.927</v>
      </c>
      <c r="N59" s="21">
        <f t="shared" si="20"/>
        <v>0</v>
      </c>
      <c r="O59" s="21">
        <f t="shared" si="21"/>
        <v>-1.927</v>
      </c>
      <c r="P59" s="21">
        <f t="shared" si="22"/>
        <v>0</v>
      </c>
      <c r="Q59" s="21">
        <f t="shared" si="23"/>
        <v>0</v>
      </c>
      <c r="R59" s="10">
        <v>0.14299999999999999</v>
      </c>
      <c r="S59" s="21"/>
      <c r="T59" s="21"/>
      <c r="U59" s="21"/>
      <c r="V59" s="88">
        <f t="shared" si="32"/>
        <v>0</v>
      </c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18"/>
      <c r="AL59" s="18"/>
      <c r="AM59" s="18"/>
      <c r="AN59" s="18"/>
    </row>
    <row r="60" spans="1:40" s="26" customFormat="1" ht="75" x14ac:dyDescent="0.2">
      <c r="A60" s="8" t="s">
        <v>139</v>
      </c>
      <c r="B60" s="4" t="s">
        <v>136</v>
      </c>
      <c r="C60" s="89">
        <f t="shared" si="33"/>
        <v>3.0369999999999999</v>
      </c>
      <c r="D60" s="21"/>
      <c r="E60" s="21">
        <v>3.0369999999999999</v>
      </c>
      <c r="F60" s="21"/>
      <c r="G60" s="21"/>
      <c r="H60" s="89">
        <f t="shared" si="31"/>
        <v>0</v>
      </c>
      <c r="I60" s="21"/>
      <c r="J60" s="21"/>
      <c r="K60" s="21"/>
      <c r="L60" s="5"/>
      <c r="M60" s="88">
        <f t="shared" ref="M60:M64" si="34">H60-C60</f>
        <v>-3.0369999999999999</v>
      </c>
      <c r="N60" s="88">
        <f t="shared" ref="N60:N63" si="35">I60-D60</f>
        <v>0</v>
      </c>
      <c r="O60" s="88">
        <f t="shared" ref="O60:O64" si="36">J60-E60</f>
        <v>-3.0369999999999999</v>
      </c>
      <c r="P60" s="88">
        <f t="shared" ref="P60:P64" si="37">K60-F60</f>
        <v>0</v>
      </c>
      <c r="Q60" s="88">
        <f t="shared" ref="Q60:Q64" si="38">L60-G60</f>
        <v>0</v>
      </c>
      <c r="R60" s="10"/>
      <c r="S60" s="21"/>
      <c r="T60" s="21"/>
      <c r="U60" s="21"/>
      <c r="V60" s="88">
        <f t="shared" si="32"/>
        <v>0</v>
      </c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18"/>
      <c r="AL60" s="18"/>
      <c r="AM60" s="18"/>
      <c r="AN60" s="18"/>
    </row>
    <row r="61" spans="1:40" s="26" customFormat="1" ht="45" x14ac:dyDescent="0.2">
      <c r="A61" s="8" t="s">
        <v>140</v>
      </c>
      <c r="B61" s="4" t="s">
        <v>107</v>
      </c>
      <c r="C61" s="89">
        <f t="shared" si="33"/>
        <v>4.2329999999999997</v>
      </c>
      <c r="D61" s="21"/>
      <c r="E61" s="21"/>
      <c r="F61" s="21"/>
      <c r="G61" s="21">
        <v>4.2329999999999997</v>
      </c>
      <c r="H61" s="89">
        <f t="shared" si="31"/>
        <v>7.5999999999999998E-2</v>
      </c>
      <c r="I61" s="21"/>
      <c r="J61" s="21"/>
      <c r="K61" s="21"/>
      <c r="L61" s="5">
        <v>7.5999999999999998E-2</v>
      </c>
      <c r="M61" s="88">
        <f t="shared" si="34"/>
        <v>-4.157</v>
      </c>
      <c r="N61" s="88">
        <f t="shared" si="35"/>
        <v>0</v>
      </c>
      <c r="O61" s="88">
        <f t="shared" si="36"/>
        <v>0</v>
      </c>
      <c r="P61" s="88">
        <f t="shared" si="37"/>
        <v>0</v>
      </c>
      <c r="Q61" s="88">
        <f t="shared" si="38"/>
        <v>-4.157</v>
      </c>
      <c r="R61" s="10"/>
      <c r="S61" s="21"/>
      <c r="T61" s="21"/>
      <c r="U61" s="21"/>
      <c r="V61" s="88">
        <f t="shared" si="32"/>
        <v>7.5999999999999998E-2</v>
      </c>
      <c r="W61" s="21"/>
      <c r="X61" s="21"/>
      <c r="Y61" s="21"/>
      <c r="Z61" s="21">
        <v>7.5999999999999998E-2</v>
      </c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18"/>
      <c r="AL61" s="18"/>
      <c r="AM61" s="18"/>
      <c r="AN61" s="18"/>
    </row>
    <row r="62" spans="1:40" s="26" customFormat="1" ht="45" x14ac:dyDescent="0.2">
      <c r="A62" s="8" t="s">
        <v>141</v>
      </c>
      <c r="B62" s="4" t="s">
        <v>137</v>
      </c>
      <c r="C62" s="89">
        <f t="shared" si="33"/>
        <v>4.4370000000000003</v>
      </c>
      <c r="D62" s="21"/>
      <c r="E62" s="21"/>
      <c r="F62" s="21"/>
      <c r="G62" s="21">
        <v>4.4370000000000003</v>
      </c>
      <c r="H62" s="89">
        <f t="shared" si="31"/>
        <v>2.2799E-2</v>
      </c>
      <c r="I62" s="21"/>
      <c r="J62" s="21"/>
      <c r="K62" s="21"/>
      <c r="L62" s="5">
        <v>2.2799E-2</v>
      </c>
      <c r="M62" s="88">
        <f t="shared" si="34"/>
        <v>-4.4142010000000003</v>
      </c>
      <c r="N62" s="88">
        <f t="shared" si="35"/>
        <v>0</v>
      </c>
      <c r="O62" s="88">
        <f t="shared" si="36"/>
        <v>0</v>
      </c>
      <c r="P62" s="88">
        <f t="shared" si="37"/>
        <v>0</v>
      </c>
      <c r="Q62" s="88">
        <f t="shared" si="38"/>
        <v>-4.4142010000000003</v>
      </c>
      <c r="R62" s="10"/>
      <c r="S62" s="21"/>
      <c r="T62" s="21"/>
      <c r="U62" s="21"/>
      <c r="V62" s="88">
        <f t="shared" si="32"/>
        <v>2.2799E-2</v>
      </c>
      <c r="W62" s="21"/>
      <c r="X62" s="21"/>
      <c r="Y62" s="21"/>
      <c r="Z62" s="21">
        <v>2.2799E-2</v>
      </c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18"/>
      <c r="AL62" s="18"/>
      <c r="AM62" s="18"/>
      <c r="AN62" s="18"/>
    </row>
    <row r="63" spans="1:40" s="26" customFormat="1" ht="45" x14ac:dyDescent="0.2">
      <c r="A63" s="8" t="s">
        <v>142</v>
      </c>
      <c r="B63" s="4" t="s">
        <v>138</v>
      </c>
      <c r="C63" s="89">
        <f t="shared" si="33"/>
        <v>1.238</v>
      </c>
      <c r="D63" s="21"/>
      <c r="E63" s="21"/>
      <c r="F63" s="21"/>
      <c r="G63" s="21">
        <v>1.238</v>
      </c>
      <c r="H63" s="89">
        <f t="shared" si="31"/>
        <v>0</v>
      </c>
      <c r="I63" s="21"/>
      <c r="J63" s="21"/>
      <c r="K63" s="21"/>
      <c r="L63" s="5"/>
      <c r="M63" s="88">
        <f t="shared" si="34"/>
        <v>-1.238</v>
      </c>
      <c r="N63" s="88">
        <f t="shared" si="35"/>
        <v>0</v>
      </c>
      <c r="O63" s="88">
        <f t="shared" si="36"/>
        <v>0</v>
      </c>
      <c r="P63" s="88">
        <f t="shared" si="37"/>
        <v>0</v>
      </c>
      <c r="Q63" s="88">
        <f t="shared" si="38"/>
        <v>-1.238</v>
      </c>
      <c r="R63" s="10"/>
      <c r="S63" s="21"/>
      <c r="T63" s="21"/>
      <c r="U63" s="21"/>
      <c r="V63" s="88">
        <f t="shared" si="32"/>
        <v>0</v>
      </c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18"/>
      <c r="AL63" s="18"/>
      <c r="AM63" s="18"/>
      <c r="AN63" s="18"/>
    </row>
    <row r="64" spans="1:40" s="26" customFormat="1" ht="75" x14ac:dyDescent="0.2">
      <c r="A64" s="8" t="s">
        <v>144</v>
      </c>
      <c r="B64" s="4" t="s">
        <v>143</v>
      </c>
      <c r="C64" s="89">
        <f t="shared" si="33"/>
        <v>0</v>
      </c>
      <c r="D64" s="21"/>
      <c r="E64" s="21"/>
      <c r="F64" s="21"/>
      <c r="G64" s="21"/>
      <c r="H64" s="89">
        <f t="shared" si="31"/>
        <v>1.2E-2</v>
      </c>
      <c r="I64" s="21"/>
      <c r="J64" s="21"/>
      <c r="K64" s="21">
        <v>1.2E-2</v>
      </c>
      <c r="L64" s="5"/>
      <c r="M64" s="88">
        <f t="shared" si="34"/>
        <v>1.2E-2</v>
      </c>
      <c r="N64" s="88">
        <f t="shared" ref="N64" si="39">I64-D64</f>
        <v>0</v>
      </c>
      <c r="O64" s="88">
        <f t="shared" si="36"/>
        <v>0</v>
      </c>
      <c r="P64" s="88">
        <f t="shared" si="37"/>
        <v>1.2E-2</v>
      </c>
      <c r="Q64" s="88">
        <f t="shared" si="38"/>
        <v>0</v>
      </c>
      <c r="R64" s="10"/>
      <c r="S64" s="21"/>
      <c r="T64" s="21"/>
      <c r="U64" s="21"/>
      <c r="V64" s="88">
        <f t="shared" si="32"/>
        <v>0</v>
      </c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18"/>
      <c r="AL64" s="18"/>
      <c r="AM64" s="18"/>
      <c r="AN64" s="18"/>
    </row>
    <row r="65" spans="1:40" s="26" customFormat="1" ht="43.15" customHeight="1" x14ac:dyDescent="0.2">
      <c r="A65" s="13">
        <v>3</v>
      </c>
      <c r="B65" s="12" t="s">
        <v>39</v>
      </c>
      <c r="C65" s="44"/>
      <c r="D65" s="44"/>
      <c r="E65" s="44"/>
      <c r="F65" s="44"/>
      <c r="G65" s="44"/>
      <c r="H65" s="44"/>
      <c r="I65" s="44"/>
      <c r="J65" s="44"/>
      <c r="K65" s="44"/>
      <c r="L65" s="86"/>
      <c r="M65" s="45"/>
      <c r="N65" s="45"/>
      <c r="O65" s="45"/>
      <c r="P65" s="45"/>
      <c r="Q65" s="45"/>
      <c r="R65" s="44"/>
      <c r="S65" s="44"/>
      <c r="T65" s="44"/>
      <c r="U65" s="44"/>
      <c r="V65" s="62"/>
      <c r="W65" s="44"/>
      <c r="X65" s="44"/>
      <c r="Y65" s="44"/>
      <c r="Z65" s="44"/>
      <c r="AA65" s="45"/>
      <c r="AB65" s="45"/>
      <c r="AC65" s="45"/>
      <c r="AD65" s="45"/>
      <c r="AE65" s="45"/>
      <c r="AF65" s="45"/>
      <c r="AG65" s="45"/>
      <c r="AH65" s="45"/>
      <c r="AI65" s="45"/>
      <c r="AJ65" s="46"/>
      <c r="AK65" s="47"/>
      <c r="AL65" s="47"/>
      <c r="AM65" s="47"/>
      <c r="AN65" s="47"/>
    </row>
    <row r="66" spans="1:40" s="78" customFormat="1" ht="42.75" x14ac:dyDescent="0.25">
      <c r="A66" s="11"/>
      <c r="B66" s="7" t="s">
        <v>12</v>
      </c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79"/>
      <c r="AB66" s="79"/>
      <c r="AC66" s="79"/>
      <c r="AD66" s="79"/>
      <c r="AE66" s="79"/>
      <c r="AF66" s="79"/>
      <c r="AG66" s="79"/>
      <c r="AH66" s="79"/>
      <c r="AI66" s="79"/>
      <c r="AJ66" s="79"/>
      <c r="AK66" s="79"/>
      <c r="AL66" s="79"/>
      <c r="AM66" s="79"/>
      <c r="AN66" s="79"/>
    </row>
    <row r="70" spans="1:40" ht="15.6" customHeight="1" x14ac:dyDescent="0.2">
      <c r="B70" s="108" t="s">
        <v>115</v>
      </c>
      <c r="C70" s="108"/>
      <c r="D70" s="108"/>
      <c r="E70" s="108"/>
      <c r="F70" s="108"/>
      <c r="G70" s="108"/>
      <c r="H70" s="108"/>
      <c r="I70" s="53"/>
      <c r="J70" s="53"/>
      <c r="K70" s="105" t="s">
        <v>116</v>
      </c>
      <c r="L70" s="105"/>
      <c r="M70" s="105"/>
      <c r="N70" s="105"/>
      <c r="O70" s="105"/>
      <c r="P70" s="105"/>
      <c r="Q70" s="105"/>
      <c r="R70" s="105"/>
      <c r="S70" s="105"/>
      <c r="T70" s="105"/>
    </row>
    <row r="71" spans="1:40" ht="15.6" customHeight="1" x14ac:dyDescent="0.2">
      <c r="B71" s="52"/>
      <c r="C71" s="52"/>
      <c r="D71" s="52"/>
      <c r="E71" s="52"/>
      <c r="F71" s="52"/>
      <c r="G71" s="52"/>
      <c r="H71" s="52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48"/>
      <c r="T71" s="48"/>
      <c r="U71" s="31"/>
    </row>
    <row r="72" spans="1:40" ht="18.75" x14ac:dyDescent="0.2">
      <c r="B72" s="54"/>
      <c r="C72" s="35"/>
      <c r="D72" s="35"/>
      <c r="E72" s="35"/>
      <c r="F72" s="35"/>
      <c r="G72" s="35"/>
      <c r="H72" s="36"/>
      <c r="I72" s="53"/>
      <c r="J72" s="53"/>
      <c r="K72" s="53"/>
      <c r="L72" s="53"/>
      <c r="M72" s="53"/>
      <c r="N72" s="53"/>
      <c r="O72" s="53"/>
      <c r="P72" s="38"/>
      <c r="Q72" s="38"/>
      <c r="R72" s="38"/>
      <c r="S72" s="37"/>
      <c r="T72" s="38"/>
    </row>
    <row r="73" spans="1:40" ht="18.75" x14ac:dyDescent="0.2">
      <c r="B73" s="104" t="s">
        <v>111</v>
      </c>
      <c r="C73" s="104"/>
      <c r="D73" s="104"/>
      <c r="E73" s="104"/>
      <c r="F73" s="104"/>
      <c r="G73" s="104"/>
      <c r="H73" s="104"/>
      <c r="I73" s="53"/>
      <c r="J73" s="53"/>
      <c r="K73" s="105" t="s">
        <v>112</v>
      </c>
      <c r="L73" s="105"/>
      <c r="M73" s="105"/>
      <c r="N73" s="105"/>
      <c r="O73" s="105"/>
      <c r="P73" s="105"/>
      <c r="Q73" s="105"/>
      <c r="R73" s="105"/>
      <c r="S73" s="105"/>
      <c r="T73" s="105"/>
    </row>
    <row r="74" spans="1:40" ht="18.75" x14ac:dyDescent="0.2">
      <c r="B74" s="52"/>
      <c r="C74" s="53"/>
      <c r="D74" s="39"/>
      <c r="E74" s="40"/>
      <c r="F74" s="53"/>
      <c r="G74" s="41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34"/>
      <c r="T74" s="34"/>
    </row>
  </sheetData>
  <autoFilter ref="A14:AN66"/>
  <mergeCells count="23">
    <mergeCell ref="B73:H73"/>
    <mergeCell ref="K73:T73"/>
    <mergeCell ref="A9:AH9"/>
    <mergeCell ref="A11:A13"/>
    <mergeCell ref="B11:B13"/>
    <mergeCell ref="C11:G12"/>
    <mergeCell ref="H11:L12"/>
    <mergeCell ref="M11:Q12"/>
    <mergeCell ref="AA12:AD12"/>
    <mergeCell ref="AE12:AH12"/>
    <mergeCell ref="AA11:AN11"/>
    <mergeCell ref="R11:Z12"/>
    <mergeCell ref="B70:H70"/>
    <mergeCell ref="K70:T70"/>
    <mergeCell ref="AI12:AM12"/>
    <mergeCell ref="AN12:AN13"/>
    <mergeCell ref="AC5:AN5"/>
    <mergeCell ref="AI8:AN8"/>
    <mergeCell ref="AJ1:AN1"/>
    <mergeCell ref="AI4:AN4"/>
    <mergeCell ref="AK2:AN2"/>
    <mergeCell ref="AC6:AN6"/>
    <mergeCell ref="AF7:AN7"/>
  </mergeCells>
  <dataValidations count="1">
    <dataValidation allowBlank="1" showInputMessage="1" showErrorMessage="1" errorTitle="ОШИБКА ВВОДА" error="Необходимо вводить только числа с использованием точки в качестве десятичного разделителя" sqref="C27:AN28 C25:AN25"/>
  </dataValidations>
  <pageMargins left="0.35433070866141736" right="0.23622047244094491" top="0.82677165354330717" bottom="0.47244094488188981" header="0.31496062992125984" footer="0.31496062992125984"/>
  <pageSetup paperSize="8" scale="50" fitToHeight="5" orientation="landscape" r:id="rId1"/>
  <headerFooter differentFirst="1"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7.2</vt:lpstr>
      <vt:lpstr>'прил. 7.2'!Заголовки_для_печати</vt:lpstr>
      <vt:lpstr>'прил. 7.2'!Область_печати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Алексей В. Чеша</cp:lastModifiedBy>
  <cp:lastPrinted>2018-02-02T04:54:36Z</cp:lastPrinted>
  <dcterms:created xsi:type="dcterms:W3CDTF">2010-07-13T07:14:44Z</dcterms:created>
  <dcterms:modified xsi:type="dcterms:W3CDTF">2018-05-08T04:12:15Z</dcterms:modified>
</cp:coreProperties>
</file>