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" windowWidth="19800" windowHeight="12045" tabRatio="925" activeTab="0"/>
  </bookViews>
  <sheets>
    <sheet name="приложение 7.1" sheetId="1" r:id="rId1"/>
    <sheet name="приложение 8" sheetId="2" r:id="rId2"/>
    <sheet name="приложение 9" sheetId="3" r:id="rId3"/>
    <sheet name="приложение 11.2" sheetId="4" r:id="rId4"/>
    <sheet name="приложение 12" sheetId="5" r:id="rId5"/>
  </sheets>
  <definedNames>
    <definedName name="_xlnm.Print_Area" localSheetId="3">'приложение 11.2'!$A$1:$C$71</definedName>
    <definedName name="_xlnm.Print_Area" localSheetId="4">'приложение 12'!$A$1:$F$56</definedName>
    <definedName name="_xlnm.Print_Area" localSheetId="0">'приложение 7.1'!$A$1:$X$62</definedName>
    <definedName name="_xlnm.Print_Area" localSheetId="1">'приложение 8'!$A$1:$M$52</definedName>
  </definedNames>
  <calcPr fullCalcOnLoad="1"/>
</workbook>
</file>

<file path=xl/sharedStrings.xml><?xml version="1.0" encoding="utf-8"?>
<sst xmlns="http://schemas.openxmlformats.org/spreadsheetml/2006/main" count="456" uniqueCount="256">
  <si>
    <t>другое (закуп оборудования)</t>
  </si>
  <si>
    <t xml:space="preserve"> Ввод в эксплуатацию оборудования</t>
  </si>
  <si>
    <t>Мониторинг рынка продаж оборудования</t>
  </si>
  <si>
    <t>Техническое перевооружение</t>
  </si>
  <si>
    <t>Подготовительные работы для замены оборудования</t>
  </si>
  <si>
    <t>Демонтаж старого оборудования</t>
  </si>
  <si>
    <t xml:space="preserve">Испытания оборудования 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</si>
  <si>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</si>
  <si>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</si>
  <si>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</si>
  <si>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</si>
  <si>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</si>
  <si>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</si>
  <si>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</si>
  <si>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</si>
  <si>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</si>
  <si>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</si>
  <si>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</si>
  <si>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</si>
  <si>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</si>
  <si>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</si>
  <si>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</si>
  <si>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</si>
  <si>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</si>
  <si>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</si>
  <si>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</si>
  <si>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</si>
  <si>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</si>
  <si>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</si>
  <si>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</si>
  <si>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</si>
  <si>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</si>
  <si>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</si>
  <si>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</si>
  <si>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</si>
  <si>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</si>
  <si>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</si>
  <si>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</si>
  <si>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</si>
  <si>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</si>
  <si>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</si>
  <si>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</si>
  <si>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</si>
  <si>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</si>
  <si>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</si>
  <si>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Объект 1</t>
  </si>
  <si>
    <t>…</t>
  </si>
  <si>
    <t>Объект 2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</si>
  <si>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</si>
  <si>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</si>
  <si>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</si>
  <si>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</si>
  <si>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</si>
  <si>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</si>
  <si>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</si>
  <si>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</si>
  <si>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</si>
  <si>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</si>
  <si>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</si>
  <si>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</si>
  <si>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млн.рублей</t>
  </si>
  <si>
    <t>4.4.</t>
  </si>
  <si>
    <t>4.5.</t>
  </si>
  <si>
    <t>4.6.</t>
  </si>
  <si>
    <t>5.3.</t>
  </si>
  <si>
    <t>Справочно: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</si>
  <si>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</si>
  <si>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</si>
  <si>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</si>
  <si>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</si>
  <si>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</si>
  <si>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</si>
  <si>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</si>
  <si>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</si>
  <si>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</si>
  <si>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</si>
  <si>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</si>
  <si>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</si>
  <si>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</si>
  <si>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</si>
  <si>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</si>
  <si>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</si>
  <si>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</si>
  <si>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</si>
  <si>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</si>
  <si>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</si>
  <si>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</si>
  <si>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</si>
  <si>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</si>
  <si>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</si>
  <si>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</si>
  <si>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в том числе ПТП</t>
  </si>
  <si>
    <t>план**</t>
  </si>
  <si>
    <t>факт***</t>
  </si>
  <si>
    <t>6.1.</t>
  </si>
  <si>
    <t>6.2.</t>
  </si>
  <si>
    <t>6.3.</t>
  </si>
  <si>
    <t>6.4.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</si>
  <si>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</si>
  <si>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</si>
  <si>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</si>
  <si>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</si>
  <si>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</si>
  <si>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</si>
  <si>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</si>
  <si>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</si>
  <si>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</si>
  <si>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</si>
  <si>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</si>
  <si>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</si>
  <si>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</si>
  <si>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</si>
  <si>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</si>
  <si>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</si>
  <si>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</si>
  <si>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</si>
  <si>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</si>
  <si>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</si>
  <si>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</si>
  <si>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</si>
  <si>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</si>
  <si>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</si>
  <si>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</si>
  <si>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</si>
  <si>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</si>
  <si>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</si>
  <si>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</si>
  <si>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</si>
  <si>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</si>
  <si>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</si>
  <si>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</si>
  <si>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</si>
  <si>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</si>
  <si>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</si>
  <si>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</si>
  <si>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</si>
  <si>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</si>
  <si>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</si>
  <si>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</si>
  <si>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</si>
  <si>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</si>
  <si>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</si>
  <si>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</si>
  <si>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</si>
  <si>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</si>
  <si>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</si>
  <si>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</si>
  <si>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1.5.</t>
  </si>
  <si>
    <t>Заключение договора  подряда (допсоглашения к договору)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</si>
  <si>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</si>
  <si>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</si>
  <si>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</si>
  <si>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</si>
  <si>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</si>
  <si>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Создание систем противоаварийной и режимной автоматики</t>
  </si>
  <si>
    <t>Утверждаю</t>
  </si>
  <si>
    <t>М.П.</t>
  </si>
  <si>
    <t>Прочее новое строительство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</si>
  <si>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</si>
  <si>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</si>
  <si>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</si>
  <si>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</si>
  <si>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Приложение  № 8</t>
  </si>
  <si>
    <t>для ОГК/ТГК, в том числе</t>
  </si>
  <si>
    <t>ДПМ</t>
  </si>
  <si>
    <t>вне ДПМ</t>
  </si>
  <si>
    <t>Приложение  № 12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</si>
  <si>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</si>
  <si>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</si>
  <si>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</si>
  <si>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</si>
  <si>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</si>
  <si>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</si>
  <si>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</si>
  <si>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</si>
  <si>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</si>
  <si>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</si>
  <si>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</si>
  <si>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</si>
  <si>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</si>
  <si>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</si>
  <si>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1.1.4.</t>
  </si>
  <si>
    <t>Наименование показателя</t>
  </si>
  <si>
    <t xml:space="preserve">Метод учета 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</si>
  <si>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</si>
  <si>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</si>
  <si>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</si>
  <si>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</si>
  <si>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</si>
  <si>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</si>
  <si>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</si>
  <si>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</si>
  <si>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</si>
  <si>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</si>
  <si>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</si>
  <si>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</si>
  <si>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</si>
  <si>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</si>
  <si>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</si>
  <si>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</si>
  <si>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</si>
  <si>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</si>
  <si>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</si>
  <si>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</si>
  <si>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</si>
  <si>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</si>
  <si>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</si>
  <si>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</si>
  <si>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</si>
  <si>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</si>
  <si>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</si>
  <si>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</si>
  <si>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 xml:space="preserve">    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</si>
  <si>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</si>
  <si>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</si>
  <si>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</si>
  <si>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 xml:space="preserve">Остаток стоимости на начало года * </t>
  </si>
  <si>
    <t>Осталось профинансировать по результатам отчетного периода *</t>
  </si>
  <si>
    <t>Приложение  № 11.2</t>
  </si>
  <si>
    <t>Приложение  № 7.1</t>
  </si>
  <si>
    <t>Отчет об исполнении инвестиционной программы, млн. рублей с НДС
(представляется ежеквартально)</t>
  </si>
  <si>
    <t>Отчет об источниках финансирования инвестиционных программ, млн. рублей 
(представляется ежеквартально)</t>
  </si>
  <si>
    <t>Отчет о вводах/выводах объектов
(представляется ежеквартально)</t>
  </si>
  <si>
    <t>I. Контрольные  этапы реализации инвестиционного проекта для генерирующих компаний
(представляется ежеквартально)</t>
  </si>
  <si>
    <t>Форма представления показателей финансовой отчетности 
(представляется ежеквартально)</t>
  </si>
  <si>
    <t>На конец отчетного квартала/За 1 квартал</t>
  </si>
  <si>
    <t>На конец отчетного квартала/За 2 квартал</t>
  </si>
  <si>
    <t>На конец отчетного квартала/За 3 квартал</t>
  </si>
  <si>
    <t>На конец отчетного квартала/За 4 квартал</t>
  </si>
  <si>
    <t>-</t>
  </si>
  <si>
    <t>Ведущий экономист                                                                         Е.А. Билюкова</t>
  </si>
  <si>
    <t>Ведущий экономист                              Е.А. Билюкова</t>
  </si>
  <si>
    <t>Ведущий экономист                                                                       Е.А. Билюкова</t>
  </si>
  <si>
    <t>Ведущий экономист                                                                   Е.А. Билюкова</t>
  </si>
  <si>
    <t>1 кв. 2017 г.</t>
  </si>
  <si>
    <t>2 кв. 2017 г.</t>
  </si>
  <si>
    <t>3 кв. 2017 г.</t>
  </si>
  <si>
    <t>4 кв. 2017 г.</t>
  </si>
  <si>
    <t>2017 г.</t>
  </si>
  <si>
    <t xml:space="preserve"> -</t>
  </si>
  <si>
    <t>" _____" __________ 2018 года</t>
  </si>
  <si>
    <t>На конец отчетного квартала/За 2017 год</t>
  </si>
  <si>
    <t>__________________ И.С. Харабара</t>
  </si>
  <si>
    <t>Директор ООО "Интарсия"</t>
  </si>
  <si>
    <t>Финансовые показатели за отчетный период [1 квартал 2018 года]</t>
  </si>
  <si>
    <t>Объем финансирования
2018 год</t>
  </si>
  <si>
    <t>0,63 МВА</t>
  </si>
  <si>
    <r>
      <rPr>
        <b/>
        <sz val="12"/>
        <rFont val="Times New Roman"/>
        <family val="1"/>
      </rPr>
      <t xml:space="preserve">Трансформаторная подстания 68    </t>
    </r>
    <r>
      <rPr>
        <sz val="12"/>
        <rFont val="Times New Roman"/>
        <family val="0"/>
      </rPr>
      <t xml:space="preserve">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РУ-0,4кВ:   </t>
    </r>
    <r>
      <rPr>
        <sz val="12"/>
        <rFont val="Times New Roman"/>
        <family val="0"/>
      </rPr>
      <t xml:space="preserve">                                                                                                                                       - замена рубильников 400 А - 18 шт.                                                                                                                                                               - замена трансформатора ТМ-630 - 1 шт.</t>
    </r>
  </si>
  <si>
    <r>
      <rPr>
        <b/>
        <sz val="12"/>
        <rFont val="Times New Roman"/>
        <family val="1"/>
      </rPr>
      <t xml:space="preserve">Трансформаторная подстания 68А:                                                                              РУ-0,4кВ:    </t>
    </r>
    <r>
      <rPr>
        <sz val="12"/>
        <rFont val="Times New Roman"/>
        <family val="0"/>
      </rPr>
      <t xml:space="preserve">                                                                                                                      - замена разъеденителя РЕ 19 на РЕ 19-41 (1000А) - 1 шт.                                                                   - замена рубильников 400 А -16 шт.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РУ-6кВ:    </t>
    </r>
    <r>
      <rPr>
        <sz val="12"/>
        <rFont val="Times New Roman"/>
        <family val="0"/>
      </rPr>
      <t xml:space="preserve">                                                                                                                                                             - замена разъеденителя РВ-400 на ВН-16, ПР-17 - 2 шт.               </t>
    </r>
  </si>
  <si>
    <r>
      <rPr>
        <b/>
        <sz val="12"/>
        <rFont val="Times New Roman"/>
        <family val="1"/>
      </rPr>
      <t xml:space="preserve">Трансформаторная подстания 68Б:                                                                                                   РУ-0,4кВ:  </t>
    </r>
    <r>
      <rPr>
        <sz val="12"/>
        <rFont val="Times New Roman"/>
        <family val="0"/>
      </rPr>
      <t xml:space="preserve">                                                                                                                          - замена вводного автомата АВН-600 на ВА 53-41 (1000А) - 2 шт.                                                                                                         - замена разъеденителя Р-1000 на РЕ 19-41 (1600А)  - 2 шт.                                      - замена рубильников 400 А - 8 шт.</t>
    </r>
  </si>
  <si>
    <r>
      <rPr>
        <b/>
        <sz val="12"/>
        <rFont val="Times New Roman"/>
        <family val="1"/>
      </rPr>
      <t xml:space="preserve">Трансформаторная подстания 80 А:                                                                                                                               РУ-6кВ:    </t>
    </r>
    <r>
      <rPr>
        <sz val="12"/>
        <rFont val="Times New Roman"/>
        <family val="0"/>
      </rPr>
      <t xml:space="preserve">                                                                                                                                                             - замена трансформаторов тока ТПЛ-10 300/5  - 4 шт.                                                             </t>
    </r>
    <r>
      <rPr>
        <b/>
        <sz val="12"/>
        <rFont val="Times New Roman"/>
        <family val="1"/>
      </rPr>
      <t xml:space="preserve">РУ-0,4кВ:   </t>
    </r>
    <r>
      <rPr>
        <sz val="12"/>
        <rFont val="Times New Roman"/>
        <family val="0"/>
      </rPr>
      <t xml:space="preserve">                                                                                                                                             - замена разъеденителя Р-1000 на РЕ 19-41 (1600А) - 3 шт.                                                                                 - замена рубильников 400 А - 8 шт.                    </t>
    </r>
  </si>
  <si>
    <t>I -2018 ТП 68</t>
  </si>
  <si>
    <t>I -2018 ТП 68А</t>
  </si>
  <si>
    <t>I -2018 ТП 68Б</t>
  </si>
  <si>
    <t>I -2018 ТП 80А</t>
  </si>
  <si>
    <t>Идентификатор ИП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</si>
</sst>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###0.0#####"/>
    <numFmt numFmtId="177" formatCode="_-* #,##0;\(#,##0\);_-* &quot;-&quot;??;_-@"/>
    <numFmt numFmtId="178" formatCode="###,###,###,##0,\,000"/>
    <numFmt numFmtId="179" formatCode="[$-FC19]d\ mmmm\ yyyy\ &quot;г.&quot;"/>
    <numFmt numFmtId="180" formatCode="_(* #,##0_);_(* \(#,##0\);_(* &quot;-&quot;_);_(@_)"/>
    <numFmt numFmtId="181" formatCode="#,##0.0"/>
    <numFmt numFmtId="182" formatCode="#,##0.000"/>
    <numFmt numFmtId="183" formatCode="0.0%"/>
    <numFmt numFmtId="184" formatCode="_(* #,##0.00_);_(* \(#,##0.00\);_(* &quot;-&quot;_);_(@_)"/>
    <numFmt numFmtId="185" formatCode="0.0"/>
    <numFmt numFmtId="186" formatCode="0.000"/>
    <numFmt numFmtId="187" formatCode="#,##0&quot;р.&quot;"/>
    <numFmt numFmtId="188" formatCode="#,##0.000&quot;р.&quot;"/>
    <numFmt numFmtId="189" formatCode="#,##0.00_р_."/>
    <numFmt numFmtId="190" formatCode="#,##0.000_р_."/>
    <numFmt numFmtId="191" formatCode="#,##0.0_р_."/>
    <numFmt numFmtId="192" formatCode="#,##0_р_."/>
    <numFmt numFmtId="193" formatCode="0.00000"/>
    <numFmt numFmtId="194" formatCode="0.0000"/>
    <numFmt numFmtId="195" formatCode="0.000000"/>
    <numFmt numFmtId="196" formatCode="000000"/>
    <numFmt numFmtId="197" formatCode="#,##0.00000"/>
    <numFmt numFmtId="198" formatCode="#,##0.000000"/>
    <numFmt numFmtId="199" formatCode="#,##0.0000000"/>
    <numFmt numFmtId="200" formatCode="#,##0.0000"/>
    <numFmt numFmtId="201" formatCode="_-* #,##0.000_р_._-;\-* #,##0.000_р_._-;_-* &quot;-&quot;???_р_._-;_-@_-"/>
  </numFmts>
  <fonts count="33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16" fontId="1" fillId="0" borderId="13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21" xfId="0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25" fillId="0" borderId="0" xfId="0" applyFont="1" applyAlignment="1">
      <alignment/>
    </xf>
    <xf numFmtId="0" fontId="1" fillId="0" borderId="0" xfId="54" applyFont="1">
      <alignment/>
      <protection/>
    </xf>
    <xf numFmtId="177" fontId="1" fillId="0" borderId="25" xfId="54" applyNumberFormat="1" applyFont="1" applyBorder="1" applyAlignment="1">
      <alignment horizontal="center" vertical="center" wrapText="1"/>
      <protection/>
    </xf>
    <xf numFmtId="177" fontId="1" fillId="0" borderId="11" xfId="54" applyNumberFormat="1" applyFont="1" applyBorder="1" applyAlignment="1">
      <alignment horizontal="center" wrapText="1"/>
      <protection/>
    </xf>
    <xf numFmtId="0" fontId="26" fillId="0" borderId="24" xfId="54" applyFont="1" applyBorder="1" applyAlignment="1">
      <alignment horizontal="center"/>
      <protection/>
    </xf>
    <xf numFmtId="177" fontId="1" fillId="20" borderId="11" xfId="54" applyNumberFormat="1" applyFont="1" applyFill="1" applyBorder="1" applyAlignment="1">
      <alignment horizontal="center" vertical="center" wrapText="1"/>
      <protection/>
    </xf>
    <xf numFmtId="177" fontId="1" fillId="20" borderId="11" xfId="54" applyNumberFormat="1" applyFont="1" applyFill="1" applyBorder="1" applyAlignment="1">
      <alignment horizontal="center" wrapText="1"/>
      <protection/>
    </xf>
    <xf numFmtId="177" fontId="0" fillId="0" borderId="11" xfId="54" applyNumberFormat="1" applyFont="1" applyBorder="1" applyAlignment="1">
      <alignment wrapText="1"/>
      <protection/>
    </xf>
    <xf numFmtId="177" fontId="0" fillId="0" borderId="11" xfId="54" applyNumberFormat="1" applyFont="1" applyBorder="1" applyAlignment="1">
      <alignment horizontal="left" wrapText="1" indent="1"/>
      <protection/>
    </xf>
    <xf numFmtId="177" fontId="23" fillId="0" borderId="11" xfId="54" applyNumberFormat="1" applyFont="1" applyBorder="1" applyAlignment="1">
      <alignment horizontal="left" wrapText="1" indent="2"/>
      <protection/>
    </xf>
    <xf numFmtId="177" fontId="0" fillId="0" borderId="11" xfId="54" applyNumberFormat="1" applyFont="1" applyBorder="1">
      <alignment/>
      <protection/>
    </xf>
    <xf numFmtId="177" fontId="0" fillId="0" borderId="11" xfId="54" applyNumberFormat="1" applyFont="1" applyBorder="1" applyAlignment="1">
      <alignment vertical="center"/>
      <protection/>
    </xf>
    <xf numFmtId="177" fontId="28" fillId="0" borderId="0" xfId="54" applyNumberFormat="1" applyFont="1" applyAlignment="1">
      <alignment wrapText="1"/>
      <protection/>
    </xf>
    <xf numFmtId="177" fontId="1" fillId="20" borderId="11" xfId="54" applyNumberFormat="1" applyFont="1" applyFill="1" applyBorder="1" applyAlignment="1">
      <alignment horizontal="right" vertical="center" wrapText="1"/>
      <protection/>
    </xf>
    <xf numFmtId="177" fontId="1" fillId="20" borderId="11" xfId="54" applyNumberFormat="1" applyFont="1" applyFill="1" applyBorder="1" applyAlignment="1">
      <alignment horizontal="right" wrapText="1"/>
      <protection/>
    </xf>
    <xf numFmtId="177" fontId="27" fillId="20" borderId="11" xfId="54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177" fontId="29" fillId="0" borderId="0" xfId="54" applyNumberFormat="1" applyFont="1" applyAlignment="1">
      <alignment horizontal="left" wrapText="1"/>
      <protection/>
    </xf>
    <xf numFmtId="0" fontId="1" fillId="0" borderId="11" xfId="0" applyFont="1" applyBorder="1" applyAlignment="1">
      <alignment horizontal="justify" vertical="top" wrapText="1"/>
    </xf>
    <xf numFmtId="49" fontId="0" fillId="0" borderId="13" xfId="0" applyNumberFormat="1" applyFont="1" applyFill="1" applyBorder="1" applyAlignment="1">
      <alignment horizontal="center" vertical="center" wrapText="1"/>
    </xf>
    <xf numFmtId="1" fontId="31" fillId="0" borderId="11" xfId="0" applyNumberFormat="1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NumberFormat="1" applyFont="1" applyBorder="1" applyAlignment="1">
      <alignment vertical="center" wrapText="1"/>
    </xf>
    <xf numFmtId="0" fontId="0" fillId="0" borderId="11" xfId="54" applyFont="1" applyBorder="1">
      <alignment/>
      <protection/>
    </xf>
    <xf numFmtId="0" fontId="0" fillId="20" borderId="11" xfId="54" applyFont="1" applyFill="1" applyBorder="1">
      <alignment/>
      <protection/>
    </xf>
    <xf numFmtId="0" fontId="26" fillId="0" borderId="11" xfId="54" applyFont="1" applyBorder="1" applyAlignment="1">
      <alignment horizontal="center"/>
      <protection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182" fontId="1" fillId="0" borderId="17" xfId="0" applyNumberFormat="1" applyFont="1" applyFill="1" applyBorder="1" applyAlignment="1">
      <alignment horizontal="center" vertical="center" wrapText="1"/>
    </xf>
    <xf numFmtId="182" fontId="1" fillId="0" borderId="17" xfId="0" applyNumberFormat="1" applyFont="1" applyFill="1" applyBorder="1" applyAlignment="1">
      <alignment horizontal="center"/>
    </xf>
    <xf numFmtId="182" fontId="31" fillId="0" borderId="11" xfId="0" applyNumberFormat="1" applyFont="1" applyFill="1" applyBorder="1" applyAlignment="1">
      <alignment horizontal="center" vertical="center" wrapText="1"/>
    </xf>
    <xf numFmtId="182" fontId="32" fillId="0" borderId="11" xfId="0" applyNumberFormat="1" applyFont="1" applyFill="1" applyBorder="1" applyAlignment="1">
      <alignment horizontal="center" vertical="center" wrapText="1"/>
    </xf>
    <xf numFmtId="186" fontId="31" fillId="0" borderId="11" xfId="0" applyNumberFormat="1" applyFont="1" applyFill="1" applyBorder="1" applyAlignment="1">
      <alignment horizontal="center" vertical="center" wrapText="1"/>
    </xf>
    <xf numFmtId="2" fontId="0" fillId="0" borderId="11" xfId="54" applyNumberFormat="1" applyFont="1" applyBorder="1" applyAlignment="1">
      <alignment horizontal="center" vertical="center"/>
      <protection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97" fontId="0" fillId="0" borderId="0" xfId="0" applyNumberFormat="1" applyFont="1" applyFill="1" applyBorder="1" applyAlignment="1">
      <alignment horizontal="center" vertical="center" wrapText="1"/>
    </xf>
    <xf numFmtId="197" fontId="0" fillId="0" borderId="11" xfId="0" applyNumberFormat="1" applyFont="1" applyFill="1" applyBorder="1" applyAlignment="1">
      <alignment horizontal="left" vertical="center" wrapText="1"/>
    </xf>
    <xf numFmtId="1" fontId="31" fillId="0" borderId="25" xfId="0" applyNumberFormat="1" applyFont="1" applyFill="1" applyBorder="1" applyAlignment="1">
      <alignment horizontal="center" vertical="center" wrapText="1"/>
    </xf>
    <xf numFmtId="1" fontId="0" fillId="0" borderId="11" xfId="54" applyNumberFormat="1" applyFont="1" applyBorder="1">
      <alignment/>
      <protection/>
    </xf>
    <xf numFmtId="3" fontId="0" fillId="0" borderId="11" xfId="54" applyNumberFormat="1" applyFont="1" applyBorder="1" applyAlignment="1">
      <alignment wrapText="1"/>
      <protection/>
    </xf>
    <xf numFmtId="1" fontId="0" fillId="0" borderId="11" xfId="54" applyNumberFormat="1" applyFont="1" applyBorder="1" applyAlignment="1">
      <alignment wrapText="1"/>
      <protection/>
    </xf>
    <xf numFmtId="3" fontId="0" fillId="0" borderId="11" xfId="54" applyNumberFormat="1" applyFont="1" applyBorder="1">
      <alignment/>
      <protection/>
    </xf>
    <xf numFmtId="177" fontId="0" fillId="0" borderId="24" xfId="54" applyNumberFormat="1" applyFont="1" applyBorder="1" applyAlignment="1">
      <alignment wrapText="1"/>
      <protection/>
    </xf>
    <xf numFmtId="198" fontId="0" fillId="0" borderId="29" xfId="0" applyNumberFormat="1" applyFont="1" applyFill="1" applyBorder="1" applyAlignment="1">
      <alignment horizontal="center" vertical="center" wrapText="1"/>
    </xf>
    <xf numFmtId="194" fontId="0" fillId="0" borderId="11" xfId="0" applyNumberFormat="1" applyFont="1" applyFill="1" applyBorder="1" applyAlignment="1">
      <alignment/>
    </xf>
    <xf numFmtId="3" fontId="0" fillId="0" borderId="11" xfId="54" applyNumberFormat="1" applyFont="1" applyBorder="1" applyAlignment="1">
      <alignment vertical="center"/>
      <protection/>
    </xf>
    <xf numFmtId="177" fontId="0" fillId="0" borderId="0" xfId="54" applyNumberFormat="1" applyFont="1">
      <alignment/>
      <protection/>
    </xf>
    <xf numFmtId="185" fontId="31" fillId="0" borderId="11" xfId="0" applyNumberFormat="1" applyFont="1" applyFill="1" applyBorder="1" applyAlignment="1">
      <alignment horizontal="center" vertical="center" wrapText="1"/>
    </xf>
    <xf numFmtId="185" fontId="31" fillId="0" borderId="25" xfId="0" applyNumberFormat="1" applyFont="1" applyFill="1" applyBorder="1" applyAlignment="1">
      <alignment horizontal="center" vertical="center" wrapText="1"/>
    </xf>
    <xf numFmtId="193" fontId="0" fillId="0" borderId="12" xfId="0" applyNumberFormat="1" applyFont="1" applyFill="1" applyBorder="1" applyAlignment="1">
      <alignment horizontal="center" vertical="center" wrapText="1"/>
    </xf>
    <xf numFmtId="186" fontId="1" fillId="0" borderId="17" xfId="0" applyNumberFormat="1" applyFont="1" applyFill="1" applyBorder="1" applyAlignment="1">
      <alignment horizontal="center" vertical="center" wrapText="1"/>
    </xf>
    <xf numFmtId="186" fontId="0" fillId="0" borderId="17" xfId="0" applyNumberFormat="1" applyFont="1" applyFill="1" applyBorder="1" applyAlignment="1">
      <alignment horizontal="center" vertical="center" wrapText="1"/>
    </xf>
    <xf numFmtId="182" fontId="1" fillId="0" borderId="11" xfId="0" applyNumberFormat="1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left" vertical="center" wrapText="1"/>
    </xf>
    <xf numFmtId="182" fontId="0" fillId="0" borderId="15" xfId="0" applyNumberFormat="1" applyFont="1" applyFill="1" applyBorder="1" applyAlignment="1">
      <alignment horizontal="left" vertical="center" wrapText="1"/>
    </xf>
    <xf numFmtId="182" fontId="0" fillId="0" borderId="17" xfId="0" applyNumberFormat="1" applyFont="1" applyFill="1" applyBorder="1" applyAlignment="1">
      <alignment horizontal="center" vertical="center" wrapText="1"/>
    </xf>
    <xf numFmtId="182" fontId="0" fillId="0" borderId="11" xfId="0" applyNumberFormat="1" applyFont="1" applyBorder="1" applyAlignment="1">
      <alignment/>
    </xf>
    <xf numFmtId="182" fontId="0" fillId="0" borderId="11" xfId="0" applyNumberFormat="1" applyFont="1" applyFill="1" applyBorder="1" applyAlignment="1">
      <alignment/>
    </xf>
    <xf numFmtId="182" fontId="0" fillId="0" borderId="15" xfId="0" applyNumberFormat="1" applyFont="1" applyFill="1" applyBorder="1" applyAlignment="1">
      <alignment/>
    </xf>
    <xf numFmtId="186" fontId="0" fillId="0" borderId="11" xfId="54" applyNumberFormat="1" applyFont="1" applyBorder="1" applyAlignment="1">
      <alignment wrapText="1"/>
      <protection/>
    </xf>
    <xf numFmtId="4" fontId="0" fillId="0" borderId="0" xfId="54" applyNumberFormat="1" applyFont="1">
      <alignment/>
      <protection/>
    </xf>
    <xf numFmtId="0" fontId="0" fillId="0" borderId="0" xfId="0" applyFont="1" applyFill="1" applyAlignment="1">
      <alignment horizontal="right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86" fontId="0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left" vertical="center" wrapText="1"/>
    </xf>
    <xf numFmtId="1" fontId="0" fillId="0" borderId="15" xfId="0" applyNumberFormat="1" applyFont="1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 horizontal="center"/>
    </xf>
    <xf numFmtId="186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 vertical="top" wrapText="1"/>
    </xf>
    <xf numFmtId="2" fontId="0" fillId="0" borderId="0" xfId="0" applyNumberFormat="1" applyFont="1" applyFill="1" applyAlignment="1">
      <alignment horizontal="center" vertical="top" wrapText="1"/>
    </xf>
    <xf numFmtId="2" fontId="0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11" xfId="54" applyFont="1" applyFill="1" applyBorder="1">
      <alignment/>
      <protection/>
    </xf>
    <xf numFmtId="194" fontId="31" fillId="0" borderId="11" xfId="0" applyNumberFormat="1" applyFont="1" applyFill="1" applyBorder="1" applyAlignment="1">
      <alignment horizontal="center" vertical="center" wrapText="1"/>
    </xf>
    <xf numFmtId="200" fontId="31" fillId="0" borderId="11" xfId="0" applyNumberFormat="1" applyFont="1" applyFill="1" applyBorder="1" applyAlignment="1">
      <alignment horizontal="center" vertical="center" wrapText="1"/>
    </xf>
    <xf numFmtId="186" fontId="31" fillId="0" borderId="25" xfId="0" applyNumberFormat="1" applyFont="1" applyFill="1" applyBorder="1" applyAlignment="1">
      <alignment horizontal="center" vertical="center" wrapText="1"/>
    </xf>
    <xf numFmtId="186" fontId="32" fillId="0" borderId="11" xfId="0" applyNumberFormat="1" applyFont="1" applyFill="1" applyBorder="1" applyAlignment="1">
      <alignment horizontal="center" vertical="center" wrapText="1"/>
    </xf>
    <xf numFmtId="3" fontId="0" fillId="24" borderId="11" xfId="54" applyNumberFormat="1" applyFont="1" applyFill="1" applyBorder="1" applyAlignment="1">
      <alignment wrapText="1"/>
      <protection/>
    </xf>
    <xf numFmtId="182" fontId="0" fillId="24" borderId="11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right"/>
    </xf>
    <xf numFmtId="0" fontId="0" fillId="24" borderId="11" xfId="0" applyFont="1" applyFill="1" applyBorder="1" applyAlignment="1">
      <alignment horizontal="left" vertical="center" wrapText="1"/>
    </xf>
    <xf numFmtId="197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82" fontId="0" fillId="0" borderId="37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32" fillId="0" borderId="24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32" fillId="0" borderId="43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top" wrapText="1"/>
    </xf>
    <xf numFmtId="0" fontId="32" fillId="0" borderId="47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41" xfId="0" applyFont="1" applyBorder="1" applyAlignment="1">
      <alignment horizontal="center" vertical="top" wrapText="1"/>
    </xf>
    <xf numFmtId="0" fontId="32" fillId="0" borderId="40" xfId="0" applyFont="1" applyBorder="1" applyAlignment="1">
      <alignment horizontal="center" vertical="top" wrapText="1"/>
    </xf>
    <xf numFmtId="0" fontId="32" fillId="0" borderId="42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32" fillId="0" borderId="0" xfId="0" applyFont="1" applyFill="1" applyAlignment="1">
      <alignment horizontal="right"/>
    </xf>
    <xf numFmtId="0" fontId="0" fillId="0" borderId="0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177" fontId="0" fillId="0" borderId="24" xfId="54" applyNumberFormat="1" applyFont="1" applyBorder="1" applyAlignment="1">
      <alignment horizontal="center" wrapText="1"/>
      <protection/>
    </xf>
    <xf numFmtId="177" fontId="0" fillId="0" borderId="42" xfId="54" applyNumberFormat="1" applyFont="1" applyBorder="1" applyAlignment="1">
      <alignment horizontal="center" wrapText="1"/>
      <protection/>
    </xf>
    <xf numFmtId="0" fontId="1" fillId="0" borderId="0" xfId="54" applyFont="1" applyAlignment="1">
      <alignment horizontal="center"/>
      <protection/>
    </xf>
    <xf numFmtId="2" fontId="0" fillId="0" borderId="24" xfId="54" applyNumberFormat="1" applyFont="1" applyBorder="1" applyAlignment="1">
      <alignment horizontal="center" vertical="center" wrapText="1"/>
      <protection/>
    </xf>
    <xf numFmtId="2" fontId="0" fillId="0" borderId="42" xfId="54" applyNumberFormat="1" applyFont="1" applyBorder="1" applyAlignment="1">
      <alignment horizontal="center" vertical="center" wrapText="1"/>
      <protection/>
    </xf>
    <xf numFmtId="177" fontId="22" fillId="20" borderId="24" xfId="54" applyNumberFormat="1" applyFont="1" applyFill="1" applyBorder="1" applyAlignment="1">
      <alignment horizontal="center" wrapText="1"/>
      <protection/>
    </xf>
    <xf numFmtId="177" fontId="22" fillId="20" borderId="40" xfId="54" applyNumberFormat="1" applyFont="1" applyFill="1" applyBorder="1" applyAlignment="1">
      <alignment horizontal="center" wrapText="1"/>
      <protection/>
    </xf>
    <xf numFmtId="177" fontId="22" fillId="20" borderId="42" xfId="54" applyNumberFormat="1" applyFont="1" applyFill="1" applyBorder="1" applyAlignment="1">
      <alignment horizontal="center" wrapText="1"/>
      <protection/>
    </xf>
    <xf numFmtId="3" fontId="0" fillId="0" borderId="24" xfId="54" applyNumberFormat="1" applyFont="1" applyBorder="1" applyAlignment="1">
      <alignment horizontal="right" vertical="center" wrapText="1"/>
      <protection/>
    </xf>
    <xf numFmtId="3" fontId="0" fillId="0" borderId="40" xfId="54" applyNumberFormat="1" applyFont="1" applyBorder="1" applyAlignment="1">
      <alignment horizontal="right" vertical="center" wrapText="1"/>
      <protection/>
    </xf>
    <xf numFmtId="3" fontId="0" fillId="0" borderId="42" xfId="54" applyNumberFormat="1" applyFont="1" applyBorder="1" applyAlignment="1">
      <alignment horizontal="right" vertical="center" wrapText="1"/>
      <protection/>
    </xf>
    <xf numFmtId="0" fontId="31" fillId="0" borderId="0" xfId="0" applyNumberFormat="1" applyFont="1" applyBorder="1" applyAlignment="1">
      <alignment horizontal="center" vertical="center" wrapText="1"/>
    </xf>
    <xf numFmtId="177" fontId="29" fillId="0" borderId="0" xfId="54" applyNumberFormat="1" applyFont="1" applyAlignment="1">
      <alignment horizontal="left" wrapText="1"/>
      <protection/>
    </xf>
    <xf numFmtId="3" fontId="0" fillId="0" borderId="11" xfId="54" applyNumberFormat="1" applyFont="1" applyFill="1" applyBorder="1" applyAlignment="1">
      <alignment wrapText="1"/>
      <protection/>
    </xf>
    <xf numFmtId="1" fontId="0" fillId="0" borderId="11" xfId="54" applyNumberFormat="1" applyFont="1" applyFill="1" applyBorder="1" applyAlignment="1">
      <alignment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2:X65"/>
  <sheetViews>
    <sheetView tabSelected="1" view="pageBreakPreview" zoomScale="60" zoomScaleNormal="60" zoomScalePageLayoutView="0" workbookViewId="0" topLeftCell="A1">
      <selection activeCell="I21" sqref="I21"/>
    </sheetView>
  </sheetViews>
  <sheetFormatPr defaultColWidth="9.00390625" defaultRowHeight="15.75"/>
  <cols>
    <col min="1" max="1" width="7.875" style="1" customWidth="1"/>
    <col min="2" max="2" width="60.625" style="1" customWidth="1"/>
    <col min="3" max="3" width="9.875" style="1" customWidth="1"/>
    <col min="4" max="4" width="11.75390625" style="1" customWidth="1"/>
    <col min="5" max="14" width="9.375" style="1" customWidth="1"/>
    <col min="15" max="15" width="10.50390625" style="65" customWidth="1"/>
    <col min="16" max="16" width="12.00390625" style="65" customWidth="1"/>
    <col min="17" max="17" width="9.875" style="65" customWidth="1"/>
    <col min="18" max="18" width="11.50390625" style="65" customWidth="1"/>
    <col min="19" max="19" width="14.375" style="1" customWidth="1"/>
    <col min="20" max="20" width="12.25390625" style="1" customWidth="1"/>
    <col min="21" max="21" width="9.125" style="1" customWidth="1"/>
    <col min="22" max="22" width="13.50390625" style="1" customWidth="1"/>
    <col min="23" max="23" width="14.375" style="1" customWidth="1"/>
    <col min="24" max="24" width="27.125" style="1" customWidth="1"/>
    <col min="25" max="16384" width="9.00390625" style="1" customWidth="1"/>
  </cols>
  <sheetData>
    <row r="2" ht="15.75">
      <c r="X2" s="4" t="s">
        <v>219</v>
      </c>
    </row>
    <row r="3" ht="15.75">
      <c r="X3" s="4"/>
    </row>
    <row r="4" ht="18.75">
      <c r="W4" s="102" t="s">
        <v>155</v>
      </c>
    </row>
    <row r="5" ht="18.75">
      <c r="W5" s="102" t="s">
        <v>243</v>
      </c>
    </row>
    <row r="6" ht="18.75">
      <c r="W6" s="102" t="s">
        <v>242</v>
      </c>
    </row>
    <row r="7" ht="18.75">
      <c r="W7" s="102" t="s">
        <v>240</v>
      </c>
    </row>
    <row r="8" ht="18.75">
      <c r="W8" s="99" t="s">
        <v>156</v>
      </c>
    </row>
    <row r="9" ht="15.75">
      <c r="X9" s="4"/>
    </row>
    <row r="10" spans="1:24" ht="30.75" customHeight="1">
      <c r="A10" s="207" t="s">
        <v>220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</row>
    <row r="11" ht="15.75">
      <c r="X11" s="4"/>
    </row>
    <row r="12" spans="1:24" ht="15.75">
      <c r="A12" s="15"/>
      <c r="X12" s="4"/>
    </row>
    <row r="13" spans="1:24" ht="15.75">
      <c r="A13" s="15"/>
      <c r="X13" s="4"/>
    </row>
    <row r="14" ht="16.5" thickBot="1"/>
    <row r="15" spans="1:24" ht="126" customHeight="1">
      <c r="A15" s="209" t="s">
        <v>22</v>
      </c>
      <c r="B15" s="201" t="s">
        <v>43</v>
      </c>
      <c r="C15" s="196" t="s">
        <v>255</v>
      </c>
      <c r="D15" s="201" t="s">
        <v>216</v>
      </c>
      <c r="E15" s="201" t="s">
        <v>245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 t="s">
        <v>179</v>
      </c>
      <c r="P15" s="201"/>
      <c r="Q15" s="202" t="s">
        <v>180</v>
      </c>
      <c r="R15" s="203"/>
      <c r="S15" s="201" t="s">
        <v>217</v>
      </c>
      <c r="T15" s="201" t="s">
        <v>88</v>
      </c>
      <c r="U15" s="201"/>
      <c r="V15" s="201"/>
      <c r="W15" s="201"/>
      <c r="X15" s="199" t="s">
        <v>24</v>
      </c>
    </row>
    <row r="16" spans="1:24" ht="31.5" customHeight="1">
      <c r="A16" s="210"/>
      <c r="B16" s="192"/>
      <c r="C16" s="197"/>
      <c r="D16" s="192"/>
      <c r="E16" s="192" t="s">
        <v>25</v>
      </c>
      <c r="F16" s="192"/>
      <c r="G16" s="192" t="s">
        <v>26</v>
      </c>
      <c r="H16" s="192"/>
      <c r="I16" s="192" t="s">
        <v>27</v>
      </c>
      <c r="J16" s="192"/>
      <c r="K16" s="211" t="s">
        <v>28</v>
      </c>
      <c r="L16" s="211"/>
      <c r="M16" s="192" t="s">
        <v>29</v>
      </c>
      <c r="N16" s="192"/>
      <c r="O16" s="192"/>
      <c r="P16" s="192"/>
      <c r="Q16" s="204"/>
      <c r="R16" s="205"/>
      <c r="S16" s="192"/>
      <c r="T16" s="192" t="s">
        <v>60</v>
      </c>
      <c r="U16" s="192" t="s">
        <v>82</v>
      </c>
      <c r="V16" s="192" t="s">
        <v>80</v>
      </c>
      <c r="W16" s="192"/>
      <c r="X16" s="200"/>
    </row>
    <row r="17" spans="1:24" ht="81.75" customHeight="1">
      <c r="A17" s="210"/>
      <c r="B17" s="192"/>
      <c r="C17" s="198"/>
      <c r="D17" s="192"/>
      <c r="E17" s="14" t="s">
        <v>92</v>
      </c>
      <c r="F17" s="14" t="s">
        <v>93</v>
      </c>
      <c r="G17" s="14" t="s">
        <v>30</v>
      </c>
      <c r="H17" s="14" t="s">
        <v>31</v>
      </c>
      <c r="I17" s="14" t="s">
        <v>30</v>
      </c>
      <c r="J17" s="14" t="s">
        <v>31</v>
      </c>
      <c r="K17" s="25" t="s">
        <v>30</v>
      </c>
      <c r="L17" s="25" t="s">
        <v>31</v>
      </c>
      <c r="M17" s="14" t="s">
        <v>30</v>
      </c>
      <c r="N17" s="14" t="s">
        <v>31</v>
      </c>
      <c r="O17" s="14" t="s">
        <v>25</v>
      </c>
      <c r="P17" s="14" t="s">
        <v>176</v>
      </c>
      <c r="Q17" s="14" t="s">
        <v>25</v>
      </c>
      <c r="R17" s="14" t="s">
        <v>178</v>
      </c>
      <c r="S17" s="192"/>
      <c r="T17" s="192"/>
      <c r="U17" s="192"/>
      <c r="V17" s="14" t="s">
        <v>79</v>
      </c>
      <c r="W17" s="14" t="s">
        <v>81</v>
      </c>
      <c r="X17" s="200"/>
    </row>
    <row r="18" spans="1:24" ht="15.75">
      <c r="A18" s="26"/>
      <c r="B18" s="25" t="s">
        <v>44</v>
      </c>
      <c r="C18" s="25"/>
      <c r="D18" s="25"/>
      <c r="E18" s="25"/>
      <c r="F18" s="6"/>
      <c r="G18" s="25"/>
      <c r="H18" s="25"/>
      <c r="I18" s="6"/>
      <c r="J18" s="6"/>
      <c r="K18" s="25"/>
      <c r="L18" s="25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7"/>
    </row>
    <row r="19" spans="1:24" ht="15.75">
      <c r="A19" s="26" t="s">
        <v>8</v>
      </c>
      <c r="B19" s="25" t="s">
        <v>87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7"/>
    </row>
    <row r="20" spans="1:24" ht="31.5">
      <c r="A20" s="43" t="s">
        <v>9</v>
      </c>
      <c r="B20" s="25" t="s">
        <v>84</v>
      </c>
      <c r="C20" s="125"/>
      <c r="D20" s="125">
        <f>SUM(D21:D24)</f>
        <v>1.388</v>
      </c>
      <c r="E20" s="124">
        <f>D20</f>
        <v>1.388</v>
      </c>
      <c r="F20" s="126">
        <f>H20+J20+L20+N20</f>
        <v>0</v>
      </c>
      <c r="G20" s="183">
        <f aca="true" t="shared" si="0" ref="G20:N20">G21+G22+G23+G24</f>
        <v>0</v>
      </c>
      <c r="H20" s="183">
        <f t="shared" si="0"/>
        <v>0</v>
      </c>
      <c r="I20" s="106">
        <f t="shared" si="0"/>
        <v>0</v>
      </c>
      <c r="J20" s="106">
        <f t="shared" si="0"/>
        <v>0</v>
      </c>
      <c r="K20" s="126">
        <f t="shared" si="0"/>
        <v>0</v>
      </c>
      <c r="L20" s="126">
        <f t="shared" si="0"/>
        <v>0</v>
      </c>
      <c r="M20" s="106">
        <f t="shared" si="0"/>
        <v>0</v>
      </c>
      <c r="N20" s="126">
        <f t="shared" si="0"/>
        <v>0</v>
      </c>
      <c r="O20" s="126">
        <f aca="true" t="shared" si="1" ref="O20:T20">SUM(O21:O24)</f>
        <v>0</v>
      </c>
      <c r="P20" s="126">
        <f t="shared" si="1"/>
        <v>0</v>
      </c>
      <c r="Q20" s="126">
        <f t="shared" si="1"/>
        <v>0</v>
      </c>
      <c r="R20" s="126">
        <f t="shared" si="1"/>
        <v>0</v>
      </c>
      <c r="S20" s="126">
        <f t="shared" si="1"/>
        <v>1.388</v>
      </c>
      <c r="T20" s="126">
        <f t="shared" si="1"/>
        <v>1.388</v>
      </c>
      <c r="U20" s="144"/>
      <c r="V20" s="106">
        <v>0</v>
      </c>
      <c r="W20" s="126">
        <f>W21+W22+W23+W24</f>
        <v>1.388</v>
      </c>
      <c r="X20" s="7"/>
    </row>
    <row r="21" spans="1:24" ht="95.25" customHeight="1">
      <c r="A21" s="105" t="s">
        <v>35</v>
      </c>
      <c r="B21" s="189" t="s">
        <v>247</v>
      </c>
      <c r="C21" s="14" t="s">
        <v>251</v>
      </c>
      <c r="D21" s="6">
        <f>0.164+0.469</f>
        <v>0.633</v>
      </c>
      <c r="E21" s="126">
        <f>D21</f>
        <v>0.633</v>
      </c>
      <c r="F21" s="126">
        <f>H21+J21+L21+N21</f>
        <v>0</v>
      </c>
      <c r="G21" s="144">
        <v>0</v>
      </c>
      <c r="H21" s="145">
        <v>0</v>
      </c>
      <c r="I21" s="106">
        <v>0</v>
      </c>
      <c r="J21" s="106">
        <v>0</v>
      </c>
      <c r="K21" s="126">
        <v>0</v>
      </c>
      <c r="L21" s="182">
        <v>0</v>
      </c>
      <c r="M21" s="106">
        <v>0</v>
      </c>
      <c r="N21" s="182">
        <v>0</v>
      </c>
      <c r="O21" s="126">
        <f>H21+J21+L21+N21</f>
        <v>0</v>
      </c>
      <c r="P21" s="126">
        <v>0</v>
      </c>
      <c r="Q21" s="126">
        <v>0</v>
      </c>
      <c r="R21" s="106">
        <v>0</v>
      </c>
      <c r="S21" s="124">
        <f>D21-O21</f>
        <v>0.633</v>
      </c>
      <c r="T21" s="126">
        <f>E21-N21</f>
        <v>0.633</v>
      </c>
      <c r="U21" s="106">
        <f>T21/D21*100</f>
        <v>100</v>
      </c>
      <c r="V21" s="106">
        <v>0</v>
      </c>
      <c r="W21" s="126">
        <f>E21-O21</f>
        <v>0.633</v>
      </c>
      <c r="X21" s="7"/>
    </row>
    <row r="22" spans="1:24" ht="111" customHeight="1">
      <c r="A22" s="105" t="s">
        <v>48</v>
      </c>
      <c r="B22" s="189" t="s">
        <v>248</v>
      </c>
      <c r="C22" s="190" t="s">
        <v>252</v>
      </c>
      <c r="D22" s="6">
        <v>0.218</v>
      </c>
      <c r="E22" s="126">
        <f>D22</f>
        <v>0.218</v>
      </c>
      <c r="F22" s="126">
        <f>H22+J22+L22+N22</f>
        <v>0</v>
      </c>
      <c r="G22" s="126">
        <v>0</v>
      </c>
      <c r="H22" s="182">
        <v>0</v>
      </c>
      <c r="I22" s="106">
        <v>0</v>
      </c>
      <c r="J22" s="106">
        <v>0</v>
      </c>
      <c r="K22" s="126">
        <v>0</v>
      </c>
      <c r="L22" s="182">
        <v>0</v>
      </c>
      <c r="M22" s="106">
        <v>0</v>
      </c>
      <c r="N22" s="134">
        <v>0</v>
      </c>
      <c r="O22" s="126">
        <f>H22+J22+L22+N22</f>
        <v>0</v>
      </c>
      <c r="P22" s="126">
        <f>L22</f>
        <v>0</v>
      </c>
      <c r="Q22" s="126">
        <v>0</v>
      </c>
      <c r="R22" s="126">
        <v>0</v>
      </c>
      <c r="S22" s="124">
        <f>D22-O22</f>
        <v>0.218</v>
      </c>
      <c r="T22" s="126">
        <f>W22</f>
        <v>0.218</v>
      </c>
      <c r="U22" s="106">
        <f>T22/D22*100</f>
        <v>100</v>
      </c>
      <c r="V22" s="101">
        <v>0</v>
      </c>
      <c r="W22" s="126">
        <f>E22-O22</f>
        <v>0.218</v>
      </c>
      <c r="X22" s="7"/>
    </row>
    <row r="23" spans="1:24" ht="91.5" customHeight="1">
      <c r="A23" s="105" t="s">
        <v>51</v>
      </c>
      <c r="B23" s="189" t="s">
        <v>249</v>
      </c>
      <c r="C23" s="25" t="s">
        <v>253</v>
      </c>
      <c r="D23" s="6">
        <v>0.303</v>
      </c>
      <c r="E23" s="126">
        <f>D23</f>
        <v>0.303</v>
      </c>
      <c r="F23" s="126">
        <f>H23+J23+L23+N23</f>
        <v>0</v>
      </c>
      <c r="G23" s="126">
        <v>0</v>
      </c>
      <c r="H23" s="182">
        <v>0</v>
      </c>
      <c r="I23" s="106">
        <v>0</v>
      </c>
      <c r="J23" s="106">
        <v>0</v>
      </c>
      <c r="K23" s="126">
        <v>0</v>
      </c>
      <c r="L23" s="182">
        <v>0</v>
      </c>
      <c r="M23" s="106">
        <v>0</v>
      </c>
      <c r="N23" s="134">
        <v>0</v>
      </c>
      <c r="O23" s="126">
        <f>H23+J23+L23+N23</f>
        <v>0</v>
      </c>
      <c r="P23" s="126">
        <f>N23</f>
        <v>0</v>
      </c>
      <c r="Q23" s="126">
        <f>R23</f>
        <v>0</v>
      </c>
      <c r="R23" s="126">
        <v>0</v>
      </c>
      <c r="S23" s="124">
        <f>D23-O23</f>
        <v>0.303</v>
      </c>
      <c r="T23" s="126">
        <f>W23</f>
        <v>0.303</v>
      </c>
      <c r="U23" s="106">
        <f>T23/D23*100</f>
        <v>100</v>
      </c>
      <c r="V23" s="101">
        <v>0</v>
      </c>
      <c r="W23" s="126">
        <f>E23-O23</f>
        <v>0.303</v>
      </c>
      <c r="X23" s="7"/>
    </row>
    <row r="24" spans="1:24" ht="108.75" customHeight="1">
      <c r="A24" s="105" t="s">
        <v>181</v>
      </c>
      <c r="B24" s="189" t="s">
        <v>250</v>
      </c>
      <c r="C24" s="14" t="s">
        <v>254</v>
      </c>
      <c r="D24" s="6">
        <v>0.23400000000000004</v>
      </c>
      <c r="E24" s="126">
        <f>D24</f>
        <v>0.23400000000000004</v>
      </c>
      <c r="F24" s="126">
        <f>H24+J24+L24+N24</f>
        <v>0</v>
      </c>
      <c r="G24" s="144">
        <v>0</v>
      </c>
      <c r="H24" s="145">
        <v>0</v>
      </c>
      <c r="I24" s="106">
        <v>0</v>
      </c>
      <c r="J24" s="106">
        <v>0</v>
      </c>
      <c r="K24" s="126">
        <v>0</v>
      </c>
      <c r="L24" s="182">
        <v>0</v>
      </c>
      <c r="M24" s="106">
        <v>0</v>
      </c>
      <c r="N24" s="134">
        <v>0</v>
      </c>
      <c r="O24" s="126">
        <f>H24+J24+L24+N24</f>
        <v>0</v>
      </c>
      <c r="P24" s="126">
        <f>N24</f>
        <v>0</v>
      </c>
      <c r="Q24" s="126">
        <f>R24</f>
        <v>0</v>
      </c>
      <c r="R24" s="126">
        <v>0</v>
      </c>
      <c r="S24" s="181">
        <f>D24-O24</f>
        <v>0.23400000000000004</v>
      </c>
      <c r="T24" s="180">
        <f>W24</f>
        <v>0.23400000000000004</v>
      </c>
      <c r="U24" s="106">
        <f>T24/D24*100</f>
        <v>100</v>
      </c>
      <c r="V24" s="101">
        <v>0</v>
      </c>
      <c r="W24" s="126">
        <f>E24-O24</f>
        <v>0.23400000000000004</v>
      </c>
      <c r="X24" s="7"/>
    </row>
    <row r="25" spans="1:24" ht="18.75" hidden="1">
      <c r="A25" s="26" t="s">
        <v>10</v>
      </c>
      <c r="B25" s="25" t="s">
        <v>154</v>
      </c>
      <c r="C25" s="25"/>
      <c r="D25" s="25"/>
      <c r="E25" s="5"/>
      <c r="F25" s="5"/>
      <c r="G25" s="5"/>
      <c r="H25" s="5"/>
      <c r="I25" s="126">
        <v>0</v>
      </c>
      <c r="J25" s="5"/>
      <c r="K25" s="5"/>
      <c r="L25" s="5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</row>
    <row r="26" spans="1:24" ht="18.75" hidden="1">
      <c r="A26" s="17">
        <v>1</v>
      </c>
      <c r="B26" s="5" t="s">
        <v>45</v>
      </c>
      <c r="C26" s="5"/>
      <c r="D26" s="5"/>
      <c r="E26" s="5"/>
      <c r="F26" s="5"/>
      <c r="G26" s="5"/>
      <c r="H26" s="5"/>
      <c r="I26" s="126">
        <v>0</v>
      </c>
      <c r="J26" s="5"/>
      <c r="K26" s="5"/>
      <c r="L26" s="5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7"/>
    </row>
    <row r="27" spans="1:24" ht="18.75" hidden="1">
      <c r="A27" s="17">
        <v>2</v>
      </c>
      <c r="B27" s="5" t="s">
        <v>47</v>
      </c>
      <c r="C27" s="5"/>
      <c r="D27" s="5"/>
      <c r="E27" s="5"/>
      <c r="F27" s="5"/>
      <c r="G27" s="5"/>
      <c r="H27" s="5"/>
      <c r="I27" s="126">
        <v>0</v>
      </c>
      <c r="J27" s="5"/>
      <c r="K27" s="5"/>
      <c r="L27" s="5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7"/>
    </row>
    <row r="28" spans="1:24" ht="18.75" hidden="1">
      <c r="A28" s="17" t="s">
        <v>46</v>
      </c>
      <c r="B28" s="5"/>
      <c r="C28" s="5"/>
      <c r="D28" s="5"/>
      <c r="E28" s="5"/>
      <c r="F28" s="5"/>
      <c r="G28" s="5"/>
      <c r="H28" s="5"/>
      <c r="I28" s="126">
        <v>0</v>
      </c>
      <c r="J28" s="5"/>
      <c r="K28" s="5"/>
      <c r="L28" s="5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7"/>
    </row>
    <row r="29" spans="1:24" ht="18.75" hidden="1">
      <c r="A29" s="26" t="s">
        <v>21</v>
      </c>
      <c r="B29" s="25" t="s">
        <v>85</v>
      </c>
      <c r="C29" s="25"/>
      <c r="D29" s="25"/>
      <c r="E29" s="5"/>
      <c r="F29" s="5"/>
      <c r="G29" s="5"/>
      <c r="H29" s="5"/>
      <c r="I29" s="126">
        <v>0</v>
      </c>
      <c r="J29" s="5"/>
      <c r="K29" s="5"/>
      <c r="L29" s="5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7"/>
    </row>
    <row r="30" spans="1:24" ht="18.75" hidden="1">
      <c r="A30" s="17">
        <v>1</v>
      </c>
      <c r="B30" s="5" t="s">
        <v>45</v>
      </c>
      <c r="C30" s="5"/>
      <c r="D30" s="5"/>
      <c r="E30" s="5"/>
      <c r="F30" s="5"/>
      <c r="G30" s="5"/>
      <c r="H30" s="5"/>
      <c r="I30" s="126">
        <v>0</v>
      </c>
      <c r="J30" s="5"/>
      <c r="K30" s="5"/>
      <c r="L30" s="5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7"/>
    </row>
    <row r="31" spans="1:24" ht="18.75" hidden="1">
      <c r="A31" s="17">
        <v>2</v>
      </c>
      <c r="B31" s="5" t="s">
        <v>47</v>
      </c>
      <c r="C31" s="5"/>
      <c r="D31" s="5"/>
      <c r="E31" s="5"/>
      <c r="F31" s="5"/>
      <c r="G31" s="5"/>
      <c r="H31" s="5"/>
      <c r="I31" s="126">
        <v>0</v>
      </c>
      <c r="J31" s="5"/>
      <c r="K31" s="5"/>
      <c r="L31" s="5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7"/>
    </row>
    <row r="32" spans="1:24" ht="18.75" hidden="1">
      <c r="A32" s="17" t="s">
        <v>46</v>
      </c>
      <c r="B32" s="5"/>
      <c r="C32" s="5"/>
      <c r="D32" s="5"/>
      <c r="E32" s="5"/>
      <c r="F32" s="5"/>
      <c r="G32" s="5"/>
      <c r="H32" s="5"/>
      <c r="I32" s="126">
        <v>0</v>
      </c>
      <c r="J32" s="5"/>
      <c r="K32" s="5"/>
      <c r="L32" s="5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7"/>
    </row>
    <row r="33" spans="1:24" ht="31.5" hidden="1">
      <c r="A33" s="26" t="s">
        <v>38</v>
      </c>
      <c r="B33" s="25" t="s">
        <v>86</v>
      </c>
      <c r="C33" s="5"/>
      <c r="D33" s="5"/>
      <c r="E33" s="5"/>
      <c r="F33" s="5"/>
      <c r="G33" s="5"/>
      <c r="H33" s="5"/>
      <c r="I33" s="126">
        <v>0</v>
      </c>
      <c r="J33" s="5"/>
      <c r="K33" s="5"/>
      <c r="L33" s="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7"/>
    </row>
    <row r="34" spans="1:24" ht="18.75" hidden="1">
      <c r="A34" s="17">
        <v>1</v>
      </c>
      <c r="B34" s="5" t="s">
        <v>45</v>
      </c>
      <c r="C34" s="5"/>
      <c r="D34" s="5"/>
      <c r="E34" s="5"/>
      <c r="F34" s="5"/>
      <c r="G34" s="5"/>
      <c r="H34" s="5"/>
      <c r="I34" s="126">
        <v>0</v>
      </c>
      <c r="J34" s="5"/>
      <c r="K34" s="5"/>
      <c r="L34" s="5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7"/>
    </row>
    <row r="35" spans="1:24" ht="18.75" hidden="1">
      <c r="A35" s="17">
        <v>2</v>
      </c>
      <c r="B35" s="5" t="s">
        <v>47</v>
      </c>
      <c r="C35" s="5"/>
      <c r="D35" s="5"/>
      <c r="E35" s="5"/>
      <c r="F35" s="5"/>
      <c r="G35" s="5"/>
      <c r="H35" s="5"/>
      <c r="I35" s="126">
        <v>0</v>
      </c>
      <c r="J35" s="5"/>
      <c r="K35" s="5"/>
      <c r="L35" s="5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7"/>
    </row>
    <row r="36" spans="1:24" ht="18.75" hidden="1">
      <c r="A36" s="17" t="s">
        <v>46</v>
      </c>
      <c r="B36" s="5"/>
      <c r="C36" s="5"/>
      <c r="D36" s="5"/>
      <c r="E36" s="5"/>
      <c r="F36" s="5"/>
      <c r="G36" s="5"/>
      <c r="H36" s="5"/>
      <c r="I36" s="126">
        <v>0</v>
      </c>
      <c r="J36" s="5"/>
      <c r="K36" s="5"/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7"/>
    </row>
    <row r="37" spans="1:24" ht="18.75" hidden="1">
      <c r="A37" s="26" t="s">
        <v>11</v>
      </c>
      <c r="B37" s="25" t="s">
        <v>56</v>
      </c>
      <c r="C37" s="25"/>
      <c r="D37" s="25"/>
      <c r="E37" s="25"/>
      <c r="F37" s="25"/>
      <c r="G37" s="25"/>
      <c r="H37" s="25"/>
      <c r="I37" s="126">
        <v>0</v>
      </c>
      <c r="J37" s="25"/>
      <c r="K37" s="25"/>
      <c r="L37" s="25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7"/>
    </row>
    <row r="38" spans="1:24" ht="31.5" hidden="1">
      <c r="A38" s="43" t="s">
        <v>12</v>
      </c>
      <c r="B38" s="25" t="s">
        <v>84</v>
      </c>
      <c r="C38" s="25"/>
      <c r="D38" s="25"/>
      <c r="E38" s="25"/>
      <c r="F38" s="25"/>
      <c r="G38" s="25"/>
      <c r="H38" s="25"/>
      <c r="I38" s="126">
        <v>0</v>
      </c>
      <c r="J38" s="25"/>
      <c r="K38" s="25"/>
      <c r="L38" s="25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7"/>
    </row>
    <row r="39" spans="1:24" ht="18.75" hidden="1">
      <c r="A39" s="17">
        <v>1</v>
      </c>
      <c r="B39" s="5" t="s">
        <v>45</v>
      </c>
      <c r="C39" s="25"/>
      <c r="D39" s="25"/>
      <c r="E39" s="25"/>
      <c r="F39" s="25"/>
      <c r="G39" s="25"/>
      <c r="H39" s="25"/>
      <c r="I39" s="126">
        <v>0</v>
      </c>
      <c r="J39" s="25"/>
      <c r="K39" s="25"/>
      <c r="L39" s="25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7"/>
    </row>
    <row r="40" spans="1:24" ht="18.75" hidden="1">
      <c r="A40" s="17">
        <v>2</v>
      </c>
      <c r="B40" s="5" t="s">
        <v>47</v>
      </c>
      <c r="C40" s="25"/>
      <c r="D40" s="25"/>
      <c r="E40" s="25"/>
      <c r="F40" s="25"/>
      <c r="G40" s="25"/>
      <c r="H40" s="25"/>
      <c r="I40" s="126">
        <v>0</v>
      </c>
      <c r="J40" s="25"/>
      <c r="K40" s="25"/>
      <c r="L40" s="25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7"/>
    </row>
    <row r="41" spans="1:24" ht="18.75" hidden="1">
      <c r="A41" s="17" t="s">
        <v>46</v>
      </c>
      <c r="B41" s="5"/>
      <c r="C41" s="25"/>
      <c r="D41" s="25"/>
      <c r="E41" s="25"/>
      <c r="F41" s="25"/>
      <c r="G41" s="25"/>
      <c r="H41" s="25"/>
      <c r="I41" s="126">
        <v>0</v>
      </c>
      <c r="J41" s="25"/>
      <c r="K41" s="25"/>
      <c r="L41" s="25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7"/>
    </row>
    <row r="42" spans="1:24" ht="18.75" hidden="1">
      <c r="A42" s="43" t="s">
        <v>13</v>
      </c>
      <c r="B42" s="66" t="s">
        <v>157</v>
      </c>
      <c r="C42" s="25"/>
      <c r="D42" s="25"/>
      <c r="E42" s="25"/>
      <c r="F42" s="25"/>
      <c r="G42" s="25"/>
      <c r="H42" s="25"/>
      <c r="I42" s="126">
        <v>0</v>
      </c>
      <c r="J42" s="25"/>
      <c r="K42" s="25"/>
      <c r="L42" s="25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7"/>
    </row>
    <row r="43" spans="1:24" ht="18.75" hidden="1">
      <c r="A43" s="17">
        <v>1</v>
      </c>
      <c r="B43" s="5" t="s">
        <v>45</v>
      </c>
      <c r="C43" s="25"/>
      <c r="D43" s="25"/>
      <c r="E43" s="25"/>
      <c r="F43" s="25"/>
      <c r="G43" s="25"/>
      <c r="H43" s="25"/>
      <c r="I43" s="126">
        <v>0</v>
      </c>
      <c r="J43" s="25"/>
      <c r="K43" s="25"/>
      <c r="L43" s="25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7"/>
    </row>
    <row r="44" spans="1:24" ht="18.75" hidden="1">
      <c r="A44" s="17"/>
      <c r="B44" s="5" t="s">
        <v>91</v>
      </c>
      <c r="C44" s="25"/>
      <c r="D44" s="25"/>
      <c r="E44" s="25"/>
      <c r="F44" s="25"/>
      <c r="G44" s="25"/>
      <c r="H44" s="25"/>
      <c r="I44" s="126">
        <v>0</v>
      </c>
      <c r="J44" s="25"/>
      <c r="K44" s="25"/>
      <c r="L44" s="25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7"/>
    </row>
    <row r="45" spans="1:24" ht="18.75" hidden="1">
      <c r="A45" s="17">
        <v>2</v>
      </c>
      <c r="B45" s="5" t="s">
        <v>47</v>
      </c>
      <c r="C45" s="25"/>
      <c r="D45" s="25"/>
      <c r="E45" s="25"/>
      <c r="F45" s="25"/>
      <c r="G45" s="25"/>
      <c r="H45" s="25"/>
      <c r="I45" s="126">
        <v>0</v>
      </c>
      <c r="J45" s="25"/>
      <c r="K45" s="25"/>
      <c r="L45" s="25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7"/>
    </row>
    <row r="46" spans="1:24" ht="18.75" hidden="1">
      <c r="A46" s="17"/>
      <c r="B46" s="5" t="s">
        <v>91</v>
      </c>
      <c r="C46" s="5"/>
      <c r="D46" s="5"/>
      <c r="E46" s="5"/>
      <c r="F46" s="5"/>
      <c r="G46" s="5"/>
      <c r="H46" s="5"/>
      <c r="I46" s="126">
        <v>0</v>
      </c>
      <c r="J46" s="5"/>
      <c r="K46" s="5"/>
      <c r="L46" s="5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7"/>
    </row>
    <row r="47" spans="1:24" ht="18.75" hidden="1">
      <c r="A47" s="17" t="s">
        <v>46</v>
      </c>
      <c r="B47" s="6"/>
      <c r="C47" s="6"/>
      <c r="D47" s="6"/>
      <c r="E47" s="6"/>
      <c r="F47" s="6"/>
      <c r="G47" s="6"/>
      <c r="H47" s="6"/>
      <c r="I47" s="126">
        <v>0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7"/>
    </row>
    <row r="48" spans="1:24" ht="15.75" customHeight="1">
      <c r="A48" s="194" t="s">
        <v>65</v>
      </c>
      <c r="B48" s="19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7"/>
    </row>
    <row r="49" spans="1:24" ht="15.75">
      <c r="A49" s="26"/>
      <c r="B49" s="25" t="s">
        <v>83</v>
      </c>
      <c r="C49" s="25"/>
      <c r="D49" s="25"/>
      <c r="E49" s="5"/>
      <c r="F49" s="5"/>
      <c r="G49" s="5"/>
      <c r="H49" s="5"/>
      <c r="I49" s="5"/>
      <c r="J49" s="133"/>
      <c r="K49" s="5"/>
      <c r="L49" s="5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7"/>
    </row>
    <row r="50" spans="1:24" ht="15.75">
      <c r="A50" s="17">
        <v>1</v>
      </c>
      <c r="B50" s="5" t="s">
        <v>45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7"/>
    </row>
    <row r="51" spans="1:24" ht="15.75">
      <c r="A51" s="17">
        <v>2</v>
      </c>
      <c r="B51" s="5" t="s">
        <v>47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7"/>
    </row>
    <row r="52" spans="1:24" ht="16.5" thickBot="1">
      <c r="A52" s="37" t="s">
        <v>46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9"/>
    </row>
    <row r="53" spans="1:24" ht="15.75">
      <c r="A53" s="35"/>
      <c r="B53" s="35"/>
      <c r="C53" s="27"/>
      <c r="D53" s="27"/>
      <c r="E53" s="27"/>
      <c r="F53" s="27"/>
      <c r="G53" s="27"/>
      <c r="H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ht="15.75">
      <c r="A54" s="35"/>
      <c r="B54" s="36" t="s">
        <v>158</v>
      </c>
      <c r="C54" s="34"/>
      <c r="D54" s="34"/>
      <c r="E54" s="35"/>
      <c r="F54" s="35"/>
      <c r="G54" s="35"/>
      <c r="H54" s="35"/>
      <c r="J54" s="35"/>
      <c r="K54" s="132"/>
      <c r="L54" s="35"/>
      <c r="M54" s="35"/>
      <c r="N54" s="35"/>
      <c r="O54" s="35"/>
      <c r="P54" s="35"/>
      <c r="Q54" s="35"/>
      <c r="R54" s="35"/>
      <c r="S54" s="35"/>
      <c r="T54" s="132"/>
      <c r="U54" s="35"/>
      <c r="V54" s="35"/>
      <c r="W54" s="35"/>
      <c r="X54" s="35"/>
    </row>
    <row r="55" spans="1:24" ht="15.75" customHeight="1">
      <c r="A55" s="35"/>
      <c r="B55" s="193" t="s">
        <v>159</v>
      </c>
      <c r="C55" s="193"/>
      <c r="D55" s="193"/>
      <c r="E55" s="193"/>
      <c r="F55" s="193"/>
      <c r="G55" s="193"/>
      <c r="H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</row>
    <row r="56" spans="1:24" ht="15.75">
      <c r="A56" s="27"/>
      <c r="B56" s="1" t="s">
        <v>160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ht="15.75">
      <c r="A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ht="15.75">
      <c r="A58" s="27"/>
      <c r="B58" s="191" t="s">
        <v>161</v>
      </c>
      <c r="C58" s="191"/>
      <c r="D58" s="191"/>
      <c r="E58" s="191"/>
      <c r="F58" s="191"/>
      <c r="G58" s="191"/>
      <c r="H58" s="191"/>
      <c r="I58" s="191"/>
      <c r="U58" s="27"/>
      <c r="V58" s="27"/>
      <c r="W58" s="27"/>
      <c r="X58" s="27"/>
    </row>
    <row r="59" spans="1:24" ht="15.75">
      <c r="A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ht="15.75">
      <c r="A60" s="27"/>
      <c r="B60" s="12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:24" ht="2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06" t="s">
        <v>230</v>
      </c>
      <c r="M61" s="206"/>
      <c r="N61" s="206"/>
      <c r="O61" s="206"/>
      <c r="P61" s="206"/>
      <c r="Q61" s="206"/>
      <c r="R61" s="206"/>
      <c r="S61" s="206"/>
      <c r="T61" s="206"/>
      <c r="U61" s="27"/>
      <c r="V61" s="27"/>
      <c r="W61" s="27"/>
      <c r="X61" s="27"/>
    </row>
    <row r="62" ht="15.75">
      <c r="A62" s="13"/>
    </row>
    <row r="63" spans="1:10" ht="15.75">
      <c r="A63" s="19"/>
      <c r="C63" s="20"/>
      <c r="D63" s="20"/>
      <c r="H63" s="21"/>
      <c r="I63" s="21"/>
      <c r="J63" s="21"/>
    </row>
    <row r="64" spans="5:24" ht="15.75">
      <c r="E64" s="23"/>
      <c r="H64" s="24"/>
      <c r="J64" s="22"/>
      <c r="K64" s="22"/>
      <c r="L64" s="22"/>
      <c r="N64" s="29"/>
      <c r="O64" s="71"/>
      <c r="P64" s="71"/>
      <c r="Q64" s="71"/>
      <c r="R64" s="71"/>
      <c r="S64" s="29"/>
      <c r="T64" s="29"/>
      <c r="U64" s="29"/>
      <c r="V64" s="29"/>
      <c r="W64" s="29"/>
      <c r="X64" s="29"/>
    </row>
    <row r="65" spans="1:10" ht="15.75">
      <c r="A65" s="16"/>
      <c r="E65" s="15"/>
      <c r="J65" s="15"/>
    </row>
  </sheetData>
  <sheetProtection/>
  <mergeCells count="23">
    <mergeCell ref="L61:T61"/>
    <mergeCell ref="A10:X10"/>
    <mergeCell ref="A15:A17"/>
    <mergeCell ref="B15:B17"/>
    <mergeCell ref="D15:D17"/>
    <mergeCell ref="E15:N15"/>
    <mergeCell ref="V16:W16"/>
    <mergeCell ref="K16:L16"/>
    <mergeCell ref="U16:U17"/>
    <mergeCell ref="S15:S17"/>
    <mergeCell ref="X15:X17"/>
    <mergeCell ref="M16:N16"/>
    <mergeCell ref="T16:T17"/>
    <mergeCell ref="T15:W15"/>
    <mergeCell ref="O15:P16"/>
    <mergeCell ref="Q15:R16"/>
    <mergeCell ref="B58:I58"/>
    <mergeCell ref="E16:F16"/>
    <mergeCell ref="G16:H16"/>
    <mergeCell ref="I16:J16"/>
    <mergeCell ref="B55:G55"/>
    <mergeCell ref="A48:B48"/>
    <mergeCell ref="C15:C17"/>
  </mergeCells>
  <printOptions/>
  <pageMargins left="0.5905511811023623" right="0.3937007874015748" top="0.7480314960629921" bottom="0.7480314960629921" header="0" footer="0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O73"/>
  <sheetViews>
    <sheetView view="pageBreakPreview" zoomScale="75" zoomScaleNormal="70" zoomScaleSheetLayoutView="75" zoomScalePageLayoutView="0" workbookViewId="0" topLeftCell="A1">
      <selection activeCell="I4" sqref="I4"/>
    </sheetView>
  </sheetViews>
  <sheetFormatPr defaultColWidth="9.00390625" defaultRowHeight="15.75"/>
  <cols>
    <col min="1" max="1" width="7.625" style="1" customWidth="1"/>
    <col min="2" max="2" width="34.875" style="1" customWidth="1"/>
    <col min="3" max="4" width="9.00390625" style="1" customWidth="1"/>
    <col min="5" max="12" width="9.00390625" style="16" customWidth="1"/>
    <col min="13" max="13" width="33.125" style="16" customWidth="1"/>
    <col min="14" max="16384" width="9.00390625" style="1" customWidth="1"/>
  </cols>
  <sheetData>
    <row r="1" spans="6:13" ht="15.75">
      <c r="F1" s="221" t="s">
        <v>162</v>
      </c>
      <c r="G1" s="221"/>
      <c r="H1" s="221"/>
      <c r="I1" s="221"/>
      <c r="J1" s="221"/>
      <c r="K1" s="221"/>
      <c r="L1" s="221"/>
      <c r="M1" s="221"/>
    </row>
    <row r="2" spans="8:12" ht="6.75" customHeight="1">
      <c r="H2" s="158"/>
      <c r="I2" s="158"/>
      <c r="J2" s="158"/>
      <c r="K2" s="158"/>
      <c r="L2" s="158"/>
    </row>
    <row r="3" ht="15.75">
      <c r="J3" s="158"/>
    </row>
    <row r="4" ht="18.75">
      <c r="I4" s="159" t="s">
        <v>155</v>
      </c>
    </row>
    <row r="5" ht="18.75">
      <c r="I5" s="159" t="str">
        <f>'приложение 7.1'!W5</f>
        <v>Директор ООО "Интарсия"</v>
      </c>
    </row>
    <row r="6" ht="18.75">
      <c r="I6" s="159" t="str">
        <f>'приложение 7.1'!W6</f>
        <v>__________________ И.С. Харабара</v>
      </c>
    </row>
    <row r="7" ht="18.75">
      <c r="I7" s="159" t="s">
        <v>240</v>
      </c>
    </row>
    <row r="8" ht="18.75">
      <c r="I8" s="160" t="s">
        <v>156</v>
      </c>
    </row>
    <row r="9" ht="15.75">
      <c r="L9" s="158"/>
    </row>
    <row r="10" spans="1:15" ht="31.5" customHeight="1">
      <c r="A10" s="207" t="s">
        <v>221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12"/>
      <c r="O10" s="212"/>
    </row>
    <row r="11" spans="1:15" ht="15.75">
      <c r="A11" s="95"/>
      <c r="B11" s="95"/>
      <c r="C11" s="95"/>
      <c r="D11" s="95"/>
      <c r="E11" s="161"/>
      <c r="F11" s="161"/>
      <c r="G11" s="161"/>
      <c r="H11" s="161"/>
      <c r="I11" s="161"/>
      <c r="J11" s="161"/>
      <c r="K11" s="161"/>
      <c r="L11" s="161"/>
      <c r="M11" s="161"/>
      <c r="N11" s="18"/>
      <c r="O11" s="18"/>
    </row>
    <row r="12" ht="15.75">
      <c r="M12" s="158"/>
    </row>
    <row r="13" ht="15.75">
      <c r="M13" s="158"/>
    </row>
    <row r="14" spans="1:15" ht="16.5" thickBot="1">
      <c r="A14" s="15"/>
      <c r="C14" s="186"/>
      <c r="M14" s="158"/>
      <c r="N14" s="18"/>
      <c r="O14" s="18"/>
    </row>
    <row r="15" spans="1:13" ht="32.25" customHeight="1">
      <c r="A15" s="209" t="s">
        <v>22</v>
      </c>
      <c r="B15" s="201" t="s">
        <v>23</v>
      </c>
      <c r="C15" s="201" t="s">
        <v>245</v>
      </c>
      <c r="D15" s="201"/>
      <c r="E15" s="201"/>
      <c r="F15" s="201"/>
      <c r="G15" s="201"/>
      <c r="H15" s="201"/>
      <c r="I15" s="201"/>
      <c r="J15" s="201"/>
      <c r="K15" s="201"/>
      <c r="L15" s="201"/>
      <c r="M15" s="215" t="s">
        <v>24</v>
      </c>
    </row>
    <row r="16" spans="1:13" ht="15.75">
      <c r="A16" s="210"/>
      <c r="B16" s="192"/>
      <c r="C16" s="192" t="s">
        <v>25</v>
      </c>
      <c r="D16" s="192"/>
      <c r="E16" s="211" t="s">
        <v>26</v>
      </c>
      <c r="F16" s="211"/>
      <c r="G16" s="211" t="s">
        <v>27</v>
      </c>
      <c r="H16" s="211"/>
      <c r="I16" s="211" t="s">
        <v>28</v>
      </c>
      <c r="J16" s="211"/>
      <c r="K16" s="211" t="s">
        <v>29</v>
      </c>
      <c r="L16" s="211"/>
      <c r="M16" s="216"/>
    </row>
    <row r="17" spans="1:13" ht="16.5" thickBot="1">
      <c r="A17" s="213"/>
      <c r="B17" s="214"/>
      <c r="C17" s="41" t="s">
        <v>76</v>
      </c>
      <c r="D17" s="41" t="s">
        <v>89</v>
      </c>
      <c r="E17" s="162" t="s">
        <v>30</v>
      </c>
      <c r="F17" s="162" t="s">
        <v>31</v>
      </c>
      <c r="G17" s="162" t="s">
        <v>30</v>
      </c>
      <c r="H17" s="162" t="s">
        <v>31</v>
      </c>
      <c r="I17" s="162" t="s">
        <v>30</v>
      </c>
      <c r="J17" s="162" t="s">
        <v>31</v>
      </c>
      <c r="K17" s="162" t="s">
        <v>30</v>
      </c>
      <c r="L17" s="162" t="s">
        <v>31</v>
      </c>
      <c r="M17" s="217"/>
    </row>
    <row r="18" spans="1:15" ht="15.75">
      <c r="A18" s="76">
        <v>1</v>
      </c>
      <c r="B18" s="75" t="s">
        <v>33</v>
      </c>
      <c r="C18" s="122">
        <f>C19+C26+C30</f>
        <v>1.38768</v>
      </c>
      <c r="D18" s="147">
        <f>D19+D26+D30</f>
        <v>0</v>
      </c>
      <c r="E18" s="147">
        <f aca="true" t="shared" si="0" ref="E18:K18">E19+E26+E30</f>
        <v>0</v>
      </c>
      <c r="F18" s="147">
        <f t="shared" si="0"/>
        <v>0</v>
      </c>
      <c r="G18" s="147">
        <f t="shared" si="0"/>
        <v>0.46256</v>
      </c>
      <c r="H18" s="147">
        <f t="shared" si="0"/>
        <v>0</v>
      </c>
      <c r="I18" s="147">
        <f t="shared" si="0"/>
        <v>0.46256</v>
      </c>
      <c r="J18" s="147">
        <f>J19+J26+J30</f>
        <v>0</v>
      </c>
      <c r="K18" s="147">
        <f t="shared" si="0"/>
        <v>0.46256</v>
      </c>
      <c r="L18" s="147">
        <f>L19+L26+L30</f>
        <v>0</v>
      </c>
      <c r="M18" s="140"/>
      <c r="N18" s="8"/>
      <c r="O18" s="8"/>
    </row>
    <row r="19" spans="1:13" ht="81.75" customHeight="1">
      <c r="A19" s="64" t="s">
        <v>9</v>
      </c>
      <c r="B19" s="5" t="s">
        <v>34</v>
      </c>
      <c r="C19" s="107">
        <v>0.98</v>
      </c>
      <c r="D19" s="107">
        <f>F19+H19+J19+L19</f>
        <v>0</v>
      </c>
      <c r="E19" s="107">
        <v>0</v>
      </c>
      <c r="F19" s="165">
        <v>0</v>
      </c>
      <c r="G19" s="107">
        <f>C19/3</f>
        <v>0.32666666666666666</v>
      </c>
      <c r="H19" s="107"/>
      <c r="I19" s="107">
        <f>C19/3</f>
        <v>0.32666666666666666</v>
      </c>
      <c r="J19" s="165"/>
      <c r="K19" s="107">
        <f>C19/3</f>
        <v>0.32666666666666666</v>
      </c>
      <c r="L19" s="165"/>
      <c r="M19" s="146"/>
    </row>
    <row r="20" spans="1:13" ht="31.5">
      <c r="A20" s="64" t="s">
        <v>35</v>
      </c>
      <c r="B20" s="5" t="s">
        <v>54</v>
      </c>
      <c r="C20" s="107">
        <f>E20+G20+I20+K20</f>
        <v>0.98</v>
      </c>
      <c r="D20" s="107">
        <f>F20+H20+J20+L20</f>
        <v>0</v>
      </c>
      <c r="E20" s="107">
        <f>E19</f>
        <v>0</v>
      </c>
      <c r="F20" s="107">
        <v>0</v>
      </c>
      <c r="G20" s="107">
        <f>G19</f>
        <v>0.32666666666666666</v>
      </c>
      <c r="H20" s="107"/>
      <c r="I20" s="107">
        <f>I19</f>
        <v>0.32666666666666666</v>
      </c>
      <c r="J20" s="165"/>
      <c r="K20" s="107">
        <f>K19</f>
        <v>0.32666666666666666</v>
      </c>
      <c r="L20" s="107"/>
      <c r="M20" s="11"/>
    </row>
    <row r="21" spans="1:13" ht="15.75">
      <c r="A21" s="64" t="s">
        <v>48</v>
      </c>
      <c r="B21" s="5" t="s">
        <v>55</v>
      </c>
      <c r="C21" s="107"/>
      <c r="D21" s="107"/>
      <c r="E21" s="107"/>
      <c r="F21" s="107"/>
      <c r="G21" s="107"/>
      <c r="H21" s="107"/>
      <c r="I21" s="107"/>
      <c r="J21" s="164"/>
      <c r="K21" s="107"/>
      <c r="L21" s="164"/>
      <c r="M21" s="11"/>
    </row>
    <row r="22" spans="1:13" ht="47.25">
      <c r="A22" s="64" t="s">
        <v>51</v>
      </c>
      <c r="B22" s="5" t="s">
        <v>68</v>
      </c>
      <c r="C22" s="149"/>
      <c r="D22" s="149"/>
      <c r="E22" s="149"/>
      <c r="F22" s="149"/>
      <c r="G22" s="149"/>
      <c r="H22" s="149"/>
      <c r="I22" s="149"/>
      <c r="J22" s="166"/>
      <c r="K22" s="149"/>
      <c r="L22" s="166"/>
      <c r="M22" s="11"/>
    </row>
    <row r="23" spans="1:13" ht="31.5">
      <c r="A23" s="64" t="s">
        <v>52</v>
      </c>
      <c r="B23" s="5" t="s">
        <v>69</v>
      </c>
      <c r="C23" s="149"/>
      <c r="D23" s="149"/>
      <c r="E23" s="149"/>
      <c r="F23" s="149"/>
      <c r="G23" s="149"/>
      <c r="H23" s="149"/>
      <c r="I23" s="149"/>
      <c r="J23" s="166"/>
      <c r="K23" s="149"/>
      <c r="L23" s="166"/>
      <c r="M23" s="11"/>
    </row>
    <row r="24" spans="1:13" ht="31.5">
      <c r="A24" s="64" t="s">
        <v>53</v>
      </c>
      <c r="B24" s="5" t="s">
        <v>70</v>
      </c>
      <c r="C24" s="107"/>
      <c r="D24" s="107"/>
      <c r="E24" s="107"/>
      <c r="F24" s="107"/>
      <c r="G24" s="107"/>
      <c r="H24" s="107"/>
      <c r="I24" s="107"/>
      <c r="J24" s="164"/>
      <c r="K24" s="107"/>
      <c r="L24" s="164"/>
      <c r="M24" s="11"/>
    </row>
    <row r="25" spans="1:13" ht="15.75">
      <c r="A25" s="64" t="s">
        <v>181</v>
      </c>
      <c r="B25" s="5" t="s">
        <v>167</v>
      </c>
      <c r="C25" s="107"/>
      <c r="D25" s="107"/>
      <c r="E25" s="107"/>
      <c r="F25" s="107"/>
      <c r="G25" s="107"/>
      <c r="H25" s="107"/>
      <c r="I25" s="107"/>
      <c r="J25" s="164"/>
      <c r="K25" s="107"/>
      <c r="L25" s="164"/>
      <c r="M25" s="11"/>
    </row>
    <row r="26" spans="1:13" ht="15.75">
      <c r="A26" s="64" t="s">
        <v>10</v>
      </c>
      <c r="B26" s="5" t="s">
        <v>36</v>
      </c>
      <c r="C26" s="107">
        <v>0.196</v>
      </c>
      <c r="D26" s="107">
        <f>F26+H26+J26+L26</f>
        <v>0</v>
      </c>
      <c r="E26" s="107">
        <v>0</v>
      </c>
      <c r="F26" s="185">
        <v>0</v>
      </c>
      <c r="G26" s="107">
        <f>$C$26/3</f>
        <v>0.06533333333333334</v>
      </c>
      <c r="H26" s="107"/>
      <c r="I26" s="107">
        <f>C26/3</f>
        <v>0.06533333333333334</v>
      </c>
      <c r="J26" s="165"/>
      <c r="K26" s="107">
        <f>C26/3</f>
        <v>0.06533333333333334</v>
      </c>
      <c r="L26" s="165"/>
      <c r="M26" s="11"/>
    </row>
    <row r="27" spans="1:13" ht="15.75">
      <c r="A27" s="64" t="s">
        <v>168</v>
      </c>
      <c r="B27" s="5" t="s">
        <v>171</v>
      </c>
      <c r="C27" s="107"/>
      <c r="D27" s="107"/>
      <c r="E27" s="107"/>
      <c r="F27" s="107"/>
      <c r="G27" s="107"/>
      <c r="H27" s="107"/>
      <c r="I27" s="107"/>
      <c r="J27" s="164"/>
      <c r="K27" s="107"/>
      <c r="L27" s="164"/>
      <c r="M27" s="11"/>
    </row>
    <row r="28" spans="1:13" ht="15.75">
      <c r="A28" s="64" t="s">
        <v>169</v>
      </c>
      <c r="B28" s="5" t="s">
        <v>172</v>
      </c>
      <c r="C28" s="107"/>
      <c r="D28" s="107"/>
      <c r="E28" s="107"/>
      <c r="F28" s="107"/>
      <c r="G28" s="107"/>
      <c r="H28" s="107"/>
      <c r="I28" s="107"/>
      <c r="J28" s="164"/>
      <c r="K28" s="107"/>
      <c r="L28" s="164"/>
      <c r="M28" s="11"/>
    </row>
    <row r="29" spans="1:13" ht="31.5">
      <c r="A29" s="64" t="s">
        <v>170</v>
      </c>
      <c r="B29" s="5" t="s">
        <v>173</v>
      </c>
      <c r="C29" s="107"/>
      <c r="D29" s="107"/>
      <c r="E29" s="107"/>
      <c r="F29" s="107"/>
      <c r="G29" s="107"/>
      <c r="H29" s="107"/>
      <c r="I29" s="107"/>
      <c r="J29" s="164"/>
      <c r="K29" s="107"/>
      <c r="L29" s="164"/>
      <c r="M29" s="11"/>
    </row>
    <row r="30" spans="1:13" ht="15.75">
      <c r="A30" s="64" t="s">
        <v>21</v>
      </c>
      <c r="B30" s="5" t="s">
        <v>37</v>
      </c>
      <c r="C30" s="107">
        <f>(C19+C26)*0.18</f>
        <v>0.21167999999999998</v>
      </c>
      <c r="D30" s="107">
        <f>F30+H30+J30+L30</f>
        <v>0</v>
      </c>
      <c r="E30" s="107">
        <v>0</v>
      </c>
      <c r="F30" s="107">
        <v>0</v>
      </c>
      <c r="G30" s="107">
        <f>$C$30/3</f>
        <v>0.07056</v>
      </c>
      <c r="H30" s="107"/>
      <c r="I30" s="107">
        <f>C30/3</f>
        <v>0.07056</v>
      </c>
      <c r="J30" s="165"/>
      <c r="K30" s="107">
        <f>C30/3</f>
        <v>0.07056</v>
      </c>
      <c r="L30" s="107"/>
      <c r="M30" s="11"/>
    </row>
    <row r="31" spans="1:13" ht="15.75">
      <c r="A31" s="64" t="s">
        <v>38</v>
      </c>
      <c r="B31" s="5" t="s">
        <v>39</v>
      </c>
      <c r="C31" s="150"/>
      <c r="D31" s="150"/>
      <c r="E31" s="150"/>
      <c r="F31" s="150"/>
      <c r="G31" s="150"/>
      <c r="H31" s="150"/>
      <c r="I31" s="5"/>
      <c r="J31" s="167"/>
      <c r="K31" s="5"/>
      <c r="L31" s="167"/>
      <c r="M31" s="11"/>
    </row>
    <row r="32" spans="1:13" ht="15.75">
      <c r="A32" s="64" t="s">
        <v>40</v>
      </c>
      <c r="B32" s="5" t="s">
        <v>71</v>
      </c>
      <c r="C32" s="150"/>
      <c r="D32" s="150"/>
      <c r="E32" s="150"/>
      <c r="F32" s="150"/>
      <c r="G32" s="150"/>
      <c r="H32" s="150"/>
      <c r="I32" s="5"/>
      <c r="J32" s="167"/>
      <c r="K32" s="5"/>
      <c r="L32" s="167"/>
      <c r="M32" s="11"/>
    </row>
    <row r="33" spans="1:13" ht="32.25" thickBot="1">
      <c r="A33" s="69" t="s">
        <v>147</v>
      </c>
      <c r="B33" s="70" t="s">
        <v>177</v>
      </c>
      <c r="C33" s="151"/>
      <c r="D33" s="151"/>
      <c r="E33" s="151"/>
      <c r="F33" s="151"/>
      <c r="G33" s="151"/>
      <c r="H33" s="151"/>
      <c r="I33" s="70"/>
      <c r="J33" s="168"/>
      <c r="K33" s="70"/>
      <c r="L33" s="168"/>
      <c r="M33" s="32"/>
    </row>
    <row r="34" spans="1:13" ht="19.5" customHeight="1">
      <c r="A34" s="74" t="s">
        <v>11</v>
      </c>
      <c r="B34" s="75" t="s">
        <v>72</v>
      </c>
      <c r="C34" s="152"/>
      <c r="D34" s="152"/>
      <c r="E34" s="152"/>
      <c r="F34" s="152"/>
      <c r="G34" s="152"/>
      <c r="H34" s="152"/>
      <c r="I34" s="40"/>
      <c r="J34" s="163"/>
      <c r="K34" s="40"/>
      <c r="L34" s="148"/>
      <c r="M34" s="218"/>
    </row>
    <row r="35" spans="1:13" ht="19.5" customHeight="1">
      <c r="A35" s="64" t="s">
        <v>12</v>
      </c>
      <c r="B35" s="5" t="s">
        <v>77</v>
      </c>
      <c r="C35" s="153"/>
      <c r="D35" s="153"/>
      <c r="E35" s="154"/>
      <c r="F35" s="154"/>
      <c r="G35" s="154"/>
      <c r="H35" s="154"/>
      <c r="I35" s="6"/>
      <c r="J35" s="164"/>
      <c r="K35" s="6"/>
      <c r="L35" s="164"/>
      <c r="M35" s="219"/>
    </row>
    <row r="36" spans="1:13" ht="19.5" customHeight="1">
      <c r="A36" s="64" t="s">
        <v>13</v>
      </c>
      <c r="B36" s="5" t="s">
        <v>73</v>
      </c>
      <c r="C36" s="107"/>
      <c r="D36" s="107"/>
      <c r="E36" s="107"/>
      <c r="F36" s="107"/>
      <c r="G36" s="107"/>
      <c r="H36" s="107"/>
      <c r="I36" s="6"/>
      <c r="J36" s="164"/>
      <c r="K36" s="6"/>
      <c r="L36" s="164"/>
      <c r="M36" s="219"/>
    </row>
    <row r="37" spans="1:13" ht="19.5" customHeight="1">
      <c r="A37" s="68" t="s">
        <v>14</v>
      </c>
      <c r="B37" s="5" t="s">
        <v>74</v>
      </c>
      <c r="C37" s="107"/>
      <c r="D37" s="107"/>
      <c r="E37" s="107"/>
      <c r="F37" s="107"/>
      <c r="G37" s="107"/>
      <c r="H37" s="107"/>
      <c r="I37" s="10"/>
      <c r="J37" s="169"/>
      <c r="K37" s="10"/>
      <c r="L37" s="170"/>
      <c r="M37" s="219"/>
    </row>
    <row r="38" spans="1:13" ht="19.5" customHeight="1">
      <c r="A38" s="68" t="s">
        <v>15</v>
      </c>
      <c r="B38" s="5" t="s">
        <v>41</v>
      </c>
      <c r="C38" s="154"/>
      <c r="D38" s="154"/>
      <c r="E38" s="154"/>
      <c r="F38" s="154"/>
      <c r="G38" s="154"/>
      <c r="H38" s="154"/>
      <c r="I38" s="10"/>
      <c r="J38" s="171"/>
      <c r="K38" s="10"/>
      <c r="L38" s="171"/>
      <c r="M38" s="219"/>
    </row>
    <row r="39" spans="1:13" ht="19.5" customHeight="1">
      <c r="A39" s="64" t="s">
        <v>57</v>
      </c>
      <c r="B39" s="5" t="s">
        <v>50</v>
      </c>
      <c r="C39" s="154"/>
      <c r="D39" s="154"/>
      <c r="E39" s="154"/>
      <c r="F39" s="154"/>
      <c r="G39" s="154"/>
      <c r="H39" s="154"/>
      <c r="I39" s="10"/>
      <c r="J39" s="171"/>
      <c r="K39" s="10"/>
      <c r="L39" s="171"/>
      <c r="M39" s="219"/>
    </row>
    <row r="40" spans="1:13" ht="19.5" customHeight="1">
      <c r="A40" s="64" t="s">
        <v>67</v>
      </c>
      <c r="B40" s="5" t="s">
        <v>175</v>
      </c>
      <c r="C40" s="154"/>
      <c r="D40" s="154"/>
      <c r="E40" s="154"/>
      <c r="F40" s="154"/>
      <c r="G40" s="154"/>
      <c r="H40" s="154"/>
      <c r="I40" s="10"/>
      <c r="J40" s="171"/>
      <c r="K40" s="10"/>
      <c r="L40" s="171"/>
      <c r="M40" s="219"/>
    </row>
    <row r="41" spans="1:13" ht="19.5" customHeight="1" thickBot="1">
      <c r="A41" s="69" t="s">
        <v>174</v>
      </c>
      <c r="B41" s="70" t="s">
        <v>42</v>
      </c>
      <c r="C41" s="155"/>
      <c r="D41" s="155"/>
      <c r="E41" s="155"/>
      <c r="F41" s="155"/>
      <c r="G41" s="155"/>
      <c r="H41" s="155"/>
      <c r="I41" s="31"/>
      <c r="J41" s="172"/>
      <c r="K41" s="31"/>
      <c r="L41" s="172"/>
      <c r="M41" s="220"/>
    </row>
    <row r="42" spans="1:13" ht="31.5">
      <c r="A42" s="72"/>
      <c r="B42" s="73" t="s">
        <v>32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73"/>
    </row>
    <row r="43" spans="1:13" ht="15.75">
      <c r="A43" s="9"/>
      <c r="B43" s="5" t="s">
        <v>163</v>
      </c>
      <c r="C43" s="141"/>
      <c r="D43" s="141"/>
      <c r="E43" s="10"/>
      <c r="F43" s="10"/>
      <c r="G43" s="10"/>
      <c r="H43" s="10"/>
      <c r="I43" s="10"/>
      <c r="J43" s="10"/>
      <c r="K43" s="10"/>
      <c r="L43" s="10"/>
      <c r="M43" s="11"/>
    </row>
    <row r="44" spans="1:13" ht="15.75">
      <c r="A44" s="9"/>
      <c r="B44" s="62" t="s">
        <v>164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ht="16.5" thickBot="1">
      <c r="A45" s="44"/>
      <c r="B45" s="63" t="s">
        <v>165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2"/>
    </row>
    <row r="46" spans="1:13" ht="15.75">
      <c r="A46" s="13"/>
      <c r="B46" s="67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2" ht="15.75">
      <c r="A47" s="13" t="s">
        <v>75</v>
      </c>
      <c r="C47" s="27"/>
      <c r="D47" s="27"/>
      <c r="E47" s="34"/>
      <c r="F47" s="34"/>
      <c r="G47" s="34"/>
      <c r="H47" s="34"/>
      <c r="I47" s="34"/>
      <c r="J47" s="34"/>
      <c r="K47" s="34"/>
      <c r="L47" s="34"/>
    </row>
    <row r="48" spans="1:12" ht="15.75">
      <c r="A48" s="13" t="s">
        <v>90</v>
      </c>
      <c r="C48" s="27"/>
      <c r="D48" s="27"/>
      <c r="E48" s="34"/>
      <c r="F48" s="34"/>
      <c r="G48" s="34"/>
      <c r="H48" s="34"/>
      <c r="I48" s="34"/>
      <c r="J48" s="34"/>
      <c r="K48" s="34"/>
      <c r="L48" s="34"/>
    </row>
    <row r="49" spans="1:12" ht="15.75">
      <c r="A49" s="13"/>
      <c r="C49" s="27"/>
      <c r="D49" s="27"/>
      <c r="E49" s="34"/>
      <c r="F49" s="34"/>
      <c r="G49" s="34"/>
      <c r="H49" s="34"/>
      <c r="I49" s="34"/>
      <c r="J49" s="34"/>
      <c r="K49" s="34"/>
      <c r="L49" s="34"/>
    </row>
    <row r="50" spans="1:15" ht="15.75">
      <c r="A50" s="33"/>
      <c r="B50" s="42"/>
      <c r="C50" s="27"/>
      <c r="D50" s="27"/>
      <c r="E50" s="34"/>
      <c r="F50" s="34"/>
      <c r="G50" s="34"/>
      <c r="H50" s="34"/>
      <c r="I50" s="34"/>
      <c r="J50" s="34"/>
      <c r="K50" s="34"/>
      <c r="L50" s="34"/>
      <c r="M50" s="33"/>
      <c r="N50" s="12"/>
      <c r="O50" s="12"/>
    </row>
    <row r="51" spans="3:12" ht="20.25" customHeight="1">
      <c r="C51" s="206" t="s">
        <v>231</v>
      </c>
      <c r="D51" s="206"/>
      <c r="E51" s="206"/>
      <c r="F51" s="206"/>
      <c r="G51" s="206"/>
      <c r="H51" s="206"/>
      <c r="I51" s="206"/>
      <c r="J51" s="206"/>
      <c r="K51" s="206"/>
      <c r="L51" s="34"/>
    </row>
    <row r="52" spans="3:12" ht="15.75">
      <c r="C52" s="27"/>
      <c r="D52" s="27"/>
      <c r="E52" s="34"/>
      <c r="F52" s="34"/>
      <c r="G52" s="34"/>
      <c r="H52" s="34"/>
      <c r="I52" s="34"/>
      <c r="J52" s="34"/>
      <c r="K52" s="34"/>
      <c r="L52" s="34"/>
    </row>
    <row r="53" spans="3:12" ht="15.75">
      <c r="C53" s="27"/>
      <c r="D53" s="27"/>
      <c r="E53" s="34"/>
      <c r="F53" s="34"/>
      <c r="G53" s="34"/>
      <c r="H53" s="34"/>
      <c r="I53" s="34"/>
      <c r="J53" s="34"/>
      <c r="K53" s="34"/>
      <c r="L53" s="34"/>
    </row>
    <row r="54" spans="3:12" ht="15.75">
      <c r="C54" s="27"/>
      <c r="D54" s="27"/>
      <c r="E54" s="34"/>
      <c r="F54" s="34"/>
      <c r="G54" s="34"/>
      <c r="H54" s="34"/>
      <c r="I54" s="34"/>
      <c r="J54" s="34"/>
      <c r="K54" s="34"/>
      <c r="L54" s="34"/>
    </row>
    <row r="55" spans="3:12" ht="15.75">
      <c r="C55" s="27"/>
      <c r="D55" s="27"/>
      <c r="E55" s="34"/>
      <c r="F55" s="34"/>
      <c r="G55" s="34"/>
      <c r="H55" s="34"/>
      <c r="I55" s="34"/>
      <c r="J55" s="34"/>
      <c r="K55" s="34"/>
      <c r="L55" s="34"/>
    </row>
    <row r="56" spans="3:12" ht="15.75">
      <c r="C56" s="27"/>
      <c r="D56" s="27"/>
      <c r="E56" s="34"/>
      <c r="F56" s="34"/>
      <c r="G56" s="34"/>
      <c r="H56" s="34"/>
      <c r="I56" s="34"/>
      <c r="J56" s="34"/>
      <c r="K56" s="34"/>
      <c r="L56" s="34"/>
    </row>
    <row r="57" spans="3:12" ht="15.75">
      <c r="C57" s="27"/>
      <c r="D57" s="27"/>
      <c r="E57" s="34"/>
      <c r="F57" s="34"/>
      <c r="G57" s="34"/>
      <c r="H57" s="34"/>
      <c r="I57" s="34"/>
      <c r="J57" s="34"/>
      <c r="K57" s="34"/>
      <c r="L57" s="34"/>
    </row>
    <row r="58" spans="3:12" ht="15.75">
      <c r="C58" s="27"/>
      <c r="D58" s="27"/>
      <c r="E58" s="34"/>
      <c r="F58" s="34"/>
      <c r="G58" s="34"/>
      <c r="H58" s="34"/>
      <c r="I58" s="34"/>
      <c r="J58" s="34"/>
      <c r="K58" s="34"/>
      <c r="L58" s="34"/>
    </row>
    <row r="59" spans="3:12" ht="15.75">
      <c r="C59" s="27"/>
      <c r="D59" s="27"/>
      <c r="E59" s="34"/>
      <c r="F59" s="34"/>
      <c r="G59" s="34"/>
      <c r="H59" s="34"/>
      <c r="I59" s="34"/>
      <c r="J59" s="34"/>
      <c r="K59" s="34"/>
      <c r="L59" s="34"/>
    </row>
    <row r="60" spans="3:12" ht="15.75">
      <c r="C60" s="27"/>
      <c r="D60" s="27"/>
      <c r="E60" s="34"/>
      <c r="F60" s="34"/>
      <c r="G60" s="34"/>
      <c r="H60" s="34"/>
      <c r="I60" s="34"/>
      <c r="J60" s="34"/>
      <c r="K60" s="34"/>
      <c r="L60" s="34"/>
    </row>
    <row r="61" spans="3:12" ht="15.75">
      <c r="C61" s="27"/>
      <c r="D61" s="27"/>
      <c r="E61" s="34"/>
      <c r="F61" s="34"/>
      <c r="G61" s="34"/>
      <c r="H61" s="34"/>
      <c r="I61" s="34"/>
      <c r="J61" s="34"/>
      <c r="K61" s="34"/>
      <c r="L61" s="34"/>
    </row>
    <row r="62" spans="3:12" ht="15.75">
      <c r="C62" s="27"/>
      <c r="D62" s="27"/>
      <c r="E62" s="34"/>
      <c r="F62" s="34"/>
      <c r="G62" s="34"/>
      <c r="H62" s="34"/>
      <c r="I62" s="34"/>
      <c r="J62" s="34"/>
      <c r="K62" s="34"/>
      <c r="L62" s="34"/>
    </row>
    <row r="63" spans="3:12" ht="15.75">
      <c r="C63" s="27"/>
      <c r="D63" s="27"/>
      <c r="E63" s="34"/>
      <c r="F63" s="34"/>
      <c r="G63" s="34"/>
      <c r="H63" s="34"/>
      <c r="I63" s="34"/>
      <c r="J63" s="34"/>
      <c r="K63" s="34"/>
      <c r="L63" s="34"/>
    </row>
    <row r="64" spans="3:12" ht="15.75"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6" spans="6:12" ht="15.75">
      <c r="F66" s="35"/>
      <c r="G66" s="35"/>
      <c r="H66" s="35"/>
      <c r="I66" s="35"/>
      <c r="J66" s="35"/>
      <c r="K66" s="35"/>
      <c r="L66" s="35"/>
    </row>
    <row r="67" spans="8:12" ht="15.75">
      <c r="H67" s="34"/>
      <c r="I67" s="34"/>
      <c r="J67" s="34"/>
      <c r="K67" s="34"/>
      <c r="L67" s="34"/>
    </row>
    <row r="68" spans="3:12" ht="15.75">
      <c r="C68" s="27"/>
      <c r="D68" s="27"/>
      <c r="E68" s="34"/>
      <c r="F68" s="34"/>
      <c r="G68" s="34"/>
      <c r="H68" s="34"/>
      <c r="I68" s="34"/>
      <c r="J68" s="34"/>
      <c r="K68" s="34"/>
      <c r="L68" s="34"/>
    </row>
    <row r="69" spans="3:12" ht="15.75">
      <c r="C69" s="27"/>
      <c r="D69" s="27"/>
      <c r="E69" s="34"/>
      <c r="F69" s="34"/>
      <c r="G69" s="34"/>
      <c r="H69" s="34"/>
      <c r="I69" s="34"/>
      <c r="J69" s="34"/>
      <c r="K69" s="34"/>
      <c r="L69" s="34"/>
    </row>
    <row r="71" spans="6:8" ht="15.75">
      <c r="F71" s="174"/>
      <c r="G71" s="174"/>
      <c r="H71" s="174"/>
    </row>
    <row r="72" spans="3:12" ht="15.75">
      <c r="C72" s="23"/>
      <c r="F72" s="175"/>
      <c r="H72" s="176"/>
      <c r="I72" s="176"/>
      <c r="J72" s="176"/>
      <c r="L72" s="177"/>
    </row>
    <row r="73" spans="3:8" ht="15.75">
      <c r="C73" s="15"/>
      <c r="H73" s="178"/>
    </row>
  </sheetData>
  <sheetProtection/>
  <mergeCells count="14">
    <mergeCell ref="M34:M41"/>
    <mergeCell ref="C51:K51"/>
    <mergeCell ref="I16:J16"/>
    <mergeCell ref="K16:L16"/>
    <mergeCell ref="A10:M10"/>
    <mergeCell ref="F1:M1"/>
    <mergeCell ref="N10:O10"/>
    <mergeCell ref="A15:A17"/>
    <mergeCell ref="B15:B17"/>
    <mergeCell ref="C15:L15"/>
    <mergeCell ref="M15:M17"/>
    <mergeCell ref="C16:D16"/>
    <mergeCell ref="E16:F16"/>
    <mergeCell ref="G16:H16"/>
  </mergeCells>
  <printOptions/>
  <pageMargins left="0.5118110236220472" right="0.31496062992125984" top="0.7480314960629921" bottom="0.7480314960629921" header="0" footer="0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V32"/>
  <sheetViews>
    <sheetView view="pageBreakPreview" zoomScale="60" zoomScaleNormal="70" zoomScalePageLayoutView="0" workbookViewId="0" topLeftCell="A4">
      <selection activeCell="R4" sqref="R4"/>
    </sheetView>
  </sheetViews>
  <sheetFormatPr defaultColWidth="9.00390625" defaultRowHeight="15.75"/>
  <cols>
    <col min="1" max="1" width="7.25390625" style="1" customWidth="1"/>
    <col min="2" max="2" width="69.75390625" style="1" customWidth="1"/>
    <col min="3" max="3" width="8.50390625" style="1" customWidth="1"/>
    <col min="4" max="4" width="9.625" style="1" customWidth="1"/>
    <col min="5" max="5" width="8.25390625" style="1" customWidth="1"/>
    <col min="6" max="6" width="9.00390625" style="1" customWidth="1"/>
    <col min="7" max="7" width="8.50390625" style="1" customWidth="1"/>
    <col min="8" max="8" width="8.875" style="1" customWidth="1"/>
    <col min="9" max="9" width="8.75390625" style="1" customWidth="1"/>
    <col min="10" max="10" width="8.375" style="1" customWidth="1"/>
    <col min="11" max="11" width="8.625" style="1" customWidth="1"/>
    <col min="12" max="12" width="8.25390625" style="1" customWidth="1"/>
    <col min="13" max="13" width="8.75390625" style="1" customWidth="1"/>
    <col min="14" max="14" width="10.375" style="1" customWidth="1"/>
    <col min="15" max="15" width="8.375" style="1" customWidth="1"/>
    <col min="16" max="16" width="8.875" style="1" customWidth="1"/>
    <col min="17" max="17" width="9.25390625" style="1" customWidth="1"/>
    <col min="18" max="18" width="9.125" style="1" customWidth="1"/>
    <col min="19" max="19" width="8.875" style="1" customWidth="1"/>
    <col min="20" max="20" width="8.00390625" style="1" customWidth="1"/>
    <col min="21" max="21" width="8.875" style="1" customWidth="1"/>
    <col min="22" max="22" width="10.25390625" style="1" customWidth="1"/>
    <col min="23" max="16384" width="9.00390625" style="1" customWidth="1"/>
  </cols>
  <sheetData>
    <row r="1" spans="13:22" ht="15.75">
      <c r="M1" s="4"/>
      <c r="V1" s="4"/>
    </row>
    <row r="2" spans="13:22" ht="15.75">
      <c r="M2" s="4"/>
      <c r="V2" s="4" t="s">
        <v>215</v>
      </c>
    </row>
    <row r="3" spans="13:22" ht="15.75">
      <c r="M3" s="4"/>
      <c r="V3" s="4"/>
    </row>
    <row r="4" spans="13:18" ht="18.75">
      <c r="M4" s="4"/>
      <c r="R4" s="102" t="s">
        <v>155</v>
      </c>
    </row>
    <row r="5" spans="13:18" ht="18.75">
      <c r="M5" s="4"/>
      <c r="R5" s="159" t="str">
        <f>'приложение 7.1'!W5</f>
        <v>Директор ООО "Интарсия"</v>
      </c>
    </row>
    <row r="6" spans="13:18" ht="18.75">
      <c r="M6" s="4"/>
      <c r="R6" s="159" t="str">
        <f>'приложение 7.1'!W6</f>
        <v>__________________ И.С. Харабара</v>
      </c>
    </row>
    <row r="7" spans="13:18" ht="18.75">
      <c r="M7" s="4"/>
      <c r="R7" s="159" t="s">
        <v>240</v>
      </c>
    </row>
    <row r="8" spans="13:18" ht="18.75">
      <c r="M8" s="4"/>
      <c r="R8" s="99" t="s">
        <v>156</v>
      </c>
    </row>
    <row r="9" spans="13:22" ht="15.75">
      <c r="M9" s="4"/>
      <c r="V9" s="4"/>
    </row>
    <row r="10" spans="1:22" ht="42.75" customHeight="1">
      <c r="A10" s="228" t="s">
        <v>222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</row>
    <row r="11" spans="1:22" ht="18.7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8"/>
      <c r="N11" s="97"/>
      <c r="O11" s="97"/>
      <c r="P11" s="97"/>
      <c r="Q11" s="97"/>
      <c r="R11" s="97"/>
      <c r="S11" s="97"/>
      <c r="T11" s="97"/>
      <c r="U11" s="97"/>
      <c r="V11" s="98"/>
    </row>
    <row r="12" spans="1:22" ht="18.7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8"/>
      <c r="N12" s="97"/>
      <c r="O12" s="97"/>
      <c r="P12" s="97"/>
      <c r="Q12" s="97"/>
      <c r="R12" s="97"/>
      <c r="S12" s="97"/>
      <c r="T12" s="97"/>
      <c r="U12" s="97"/>
      <c r="V12" s="98"/>
    </row>
    <row r="13" spans="1:22" ht="19.5" thickBo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</row>
    <row r="14" spans="1:22" ht="15.75" customHeight="1">
      <c r="A14" s="230" t="s">
        <v>7</v>
      </c>
      <c r="B14" s="230" t="s">
        <v>58</v>
      </c>
      <c r="C14" s="233" t="s">
        <v>49</v>
      </c>
      <c r="D14" s="234"/>
      <c r="E14" s="234"/>
      <c r="F14" s="234"/>
      <c r="G14" s="234"/>
      <c r="H14" s="234"/>
      <c r="I14" s="234"/>
      <c r="J14" s="234"/>
      <c r="K14" s="234"/>
      <c r="L14" s="235"/>
      <c r="M14" s="233" t="s">
        <v>78</v>
      </c>
      <c r="N14" s="234"/>
      <c r="O14" s="234"/>
      <c r="P14" s="234"/>
      <c r="Q14" s="234"/>
      <c r="R14" s="234"/>
      <c r="S14" s="234"/>
      <c r="T14" s="234"/>
      <c r="U14" s="234"/>
      <c r="V14" s="235"/>
    </row>
    <row r="15" spans="1:22" ht="15.75" customHeight="1">
      <c r="A15" s="231"/>
      <c r="B15" s="231"/>
      <c r="C15" s="236" t="s">
        <v>76</v>
      </c>
      <c r="D15" s="237"/>
      <c r="E15" s="237"/>
      <c r="F15" s="237"/>
      <c r="G15" s="238"/>
      <c r="H15" s="239" t="s">
        <v>31</v>
      </c>
      <c r="I15" s="237"/>
      <c r="J15" s="237"/>
      <c r="K15" s="237"/>
      <c r="L15" s="240"/>
      <c r="M15" s="236" t="s">
        <v>76</v>
      </c>
      <c r="N15" s="237"/>
      <c r="O15" s="237"/>
      <c r="P15" s="237"/>
      <c r="Q15" s="238"/>
      <c r="R15" s="239" t="s">
        <v>31</v>
      </c>
      <c r="S15" s="237"/>
      <c r="T15" s="237"/>
      <c r="U15" s="237"/>
      <c r="V15" s="240"/>
    </row>
    <row r="16" spans="1:22" ht="15.75" customHeight="1">
      <c r="A16" s="231"/>
      <c r="B16" s="231"/>
      <c r="C16" s="225" t="s">
        <v>59</v>
      </c>
      <c r="D16" s="223"/>
      <c r="E16" s="223"/>
      <c r="F16" s="223"/>
      <c r="G16" s="226"/>
      <c r="H16" s="222" t="s">
        <v>59</v>
      </c>
      <c r="I16" s="223"/>
      <c r="J16" s="223"/>
      <c r="K16" s="223"/>
      <c r="L16" s="224"/>
      <c r="M16" s="225" t="s">
        <v>59</v>
      </c>
      <c r="N16" s="223"/>
      <c r="O16" s="223"/>
      <c r="P16" s="223"/>
      <c r="Q16" s="226"/>
      <c r="R16" s="222" t="s">
        <v>59</v>
      </c>
      <c r="S16" s="223"/>
      <c r="T16" s="223"/>
      <c r="U16" s="223"/>
      <c r="V16" s="224"/>
    </row>
    <row r="17" spans="1:22" ht="53.25" customHeight="1" thickBot="1">
      <c r="A17" s="232"/>
      <c r="B17" s="232"/>
      <c r="C17" s="117" t="s">
        <v>234</v>
      </c>
      <c r="D17" s="118" t="s">
        <v>235</v>
      </c>
      <c r="E17" s="130" t="s">
        <v>236</v>
      </c>
      <c r="F17" s="130" t="s">
        <v>237</v>
      </c>
      <c r="G17" s="118" t="s">
        <v>238</v>
      </c>
      <c r="H17" s="117" t="s">
        <v>234</v>
      </c>
      <c r="I17" s="118" t="s">
        <v>235</v>
      </c>
      <c r="J17" s="118" t="s">
        <v>236</v>
      </c>
      <c r="K17" s="118" t="s">
        <v>237</v>
      </c>
      <c r="L17" s="119" t="s">
        <v>238</v>
      </c>
      <c r="M17" s="117" t="s">
        <v>234</v>
      </c>
      <c r="N17" s="118" t="s">
        <v>235</v>
      </c>
      <c r="O17" s="118" t="s">
        <v>236</v>
      </c>
      <c r="P17" s="118" t="s">
        <v>237</v>
      </c>
      <c r="Q17" s="118" t="s">
        <v>238</v>
      </c>
      <c r="R17" s="117" t="s">
        <v>234</v>
      </c>
      <c r="S17" s="118" t="s">
        <v>235</v>
      </c>
      <c r="T17" s="118" t="s">
        <v>236</v>
      </c>
      <c r="U17" s="118" t="s">
        <v>237</v>
      </c>
      <c r="V17" s="119" t="s">
        <v>238</v>
      </c>
    </row>
    <row r="18" spans="1:22" ht="19.5" thickBot="1">
      <c r="A18" s="120">
        <v>1</v>
      </c>
      <c r="B18" s="121">
        <v>2</v>
      </c>
      <c r="C18" s="121">
        <v>3</v>
      </c>
      <c r="D18" s="128">
        <v>4</v>
      </c>
      <c r="E18" s="131">
        <v>5</v>
      </c>
      <c r="F18" s="131">
        <v>6</v>
      </c>
      <c r="G18" s="129">
        <v>7</v>
      </c>
      <c r="H18" s="121">
        <v>8</v>
      </c>
      <c r="I18" s="121">
        <v>9</v>
      </c>
      <c r="J18" s="121">
        <v>10</v>
      </c>
      <c r="K18" s="121">
        <v>11</v>
      </c>
      <c r="L18" s="121">
        <v>12</v>
      </c>
      <c r="M18" s="121">
        <v>13</v>
      </c>
      <c r="N18" s="121">
        <v>14</v>
      </c>
      <c r="O18" s="121">
        <v>15</v>
      </c>
      <c r="P18" s="121">
        <v>16</v>
      </c>
      <c r="Q18" s="121">
        <v>17</v>
      </c>
      <c r="R18" s="121">
        <v>18</v>
      </c>
      <c r="S18" s="121">
        <v>19</v>
      </c>
      <c r="T18" s="121">
        <v>20</v>
      </c>
      <c r="U18" s="121">
        <v>21</v>
      </c>
      <c r="V18" s="121">
        <v>22</v>
      </c>
    </row>
    <row r="19" spans="1:22" ht="77.25" customHeight="1" thickBot="1">
      <c r="A19" s="116">
        <v>1</v>
      </c>
      <c r="B19" s="115" t="str">
        <f>'приложение 7.1'!B21</f>
        <v>Трансформаторная подстания 68                                                                                                                   РУ-0,4кВ:                                                                                                                                          - замена рубильников 400 А - 18 шт.                                                                                                                                                               - замена трансформатора ТМ-630 - 1 шт.</v>
      </c>
      <c r="C19" s="100" t="s">
        <v>229</v>
      </c>
      <c r="D19" s="100" t="s">
        <v>239</v>
      </c>
      <c r="E19" s="100" t="s">
        <v>246</v>
      </c>
      <c r="F19" s="100" t="s">
        <v>229</v>
      </c>
      <c r="G19" s="100" t="s">
        <v>229</v>
      </c>
      <c r="H19" s="100" t="s">
        <v>229</v>
      </c>
      <c r="I19" s="100" t="s">
        <v>229</v>
      </c>
      <c r="J19" s="100" t="s">
        <v>229</v>
      </c>
      <c r="K19" s="100" t="s">
        <v>229</v>
      </c>
      <c r="L19" s="100" t="s">
        <v>229</v>
      </c>
      <c r="M19" s="100" t="s">
        <v>229</v>
      </c>
      <c r="N19" s="100" t="s">
        <v>239</v>
      </c>
      <c r="O19" s="100" t="s">
        <v>246</v>
      </c>
      <c r="P19" s="100" t="s">
        <v>229</v>
      </c>
      <c r="Q19" s="100" t="s">
        <v>229</v>
      </c>
      <c r="R19" s="100" t="s">
        <v>229</v>
      </c>
      <c r="S19" s="100" t="s">
        <v>229</v>
      </c>
      <c r="T19" s="100" t="s">
        <v>229</v>
      </c>
      <c r="U19" s="100" t="s">
        <v>229</v>
      </c>
      <c r="V19" s="100" t="s">
        <v>229</v>
      </c>
    </row>
    <row r="20" spans="1:22" ht="118.5" customHeight="1" thickBot="1">
      <c r="A20" s="116">
        <v>2</v>
      </c>
      <c r="B20" s="115" t="str">
        <f>'приложение 7.1'!B22</f>
        <v>Трансформаторная подстания 68А:                                                                              РУ-0,4кВ:                                                                                                                          - замена разъеденителя РЕ 19 на РЕ 19-41 (1000А) - 1 шт.                                                                   - замена рубильников 400 А -16 шт.                                                                                                                               РУ-6кВ:                                                                                                                                                                 - замена разъеденителя РВ-400 на ВН-16, ПР-17 - 2 шт.               </v>
      </c>
      <c r="C20" s="100" t="s">
        <v>229</v>
      </c>
      <c r="D20" s="100" t="s">
        <v>229</v>
      </c>
      <c r="E20" s="100" t="s">
        <v>229</v>
      </c>
      <c r="F20" s="100" t="s">
        <v>229</v>
      </c>
      <c r="G20" s="100" t="s">
        <v>229</v>
      </c>
      <c r="H20" s="100" t="s">
        <v>229</v>
      </c>
      <c r="I20" s="100" t="s">
        <v>229</v>
      </c>
      <c r="J20" s="100" t="s">
        <v>229</v>
      </c>
      <c r="K20" s="100" t="s">
        <v>229</v>
      </c>
      <c r="L20" s="100" t="s">
        <v>229</v>
      </c>
      <c r="M20" s="100" t="s">
        <v>229</v>
      </c>
      <c r="N20" s="100" t="s">
        <v>229</v>
      </c>
      <c r="O20" s="100" t="s">
        <v>229</v>
      </c>
      <c r="P20" s="100" t="s">
        <v>229</v>
      </c>
      <c r="Q20" s="100" t="s">
        <v>229</v>
      </c>
      <c r="R20" s="100" t="s">
        <v>229</v>
      </c>
      <c r="S20" s="100" t="s">
        <v>229</v>
      </c>
      <c r="T20" s="100" t="s">
        <v>229</v>
      </c>
      <c r="U20" s="100" t="s">
        <v>229</v>
      </c>
      <c r="V20" s="100" t="s">
        <v>229</v>
      </c>
    </row>
    <row r="21" spans="1:22" ht="104.25" customHeight="1" thickBot="1">
      <c r="A21" s="116">
        <v>3</v>
      </c>
      <c r="B21" s="115" t="str">
        <f>'приложение 7.1'!B23</f>
        <v>Трансформаторная подстания 68Б:                                                                                                   РУ-0,4кВ:                                                                                                                            - замена вводного автомата АВН-600 на ВА 53-41 (1000А) - 2 шт.                                                                                                         - замена разъеденителя Р-1000 на РЕ 19-41 (1600А)  - 2 шт.                                      - замена рубильников 400 А - 8 шт.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</row>
    <row r="22" spans="1:22" ht="121.5" customHeight="1">
      <c r="A22" s="116">
        <v>4</v>
      </c>
      <c r="B22" s="115" t="str">
        <f>'приложение 7.1'!B24</f>
        <v>Трансформаторная подстания 80 А:                                                                                                                               РУ-6кВ:                                                                                                                                                                 - замена трансформаторов тока ТПЛ-10 300/5  - 4 шт.                                                             РУ-0,4кВ:                                                                                                                                                - замена разъеденителя Р-1000 на РЕ 19-41 (1600А) - 3 шт.                                                                                 - замена рубильников 400 А - 8 шт.                    </v>
      </c>
      <c r="C22" s="100" t="s">
        <v>239</v>
      </c>
      <c r="D22" s="100" t="s">
        <v>239</v>
      </c>
      <c r="E22" s="100" t="s">
        <v>239</v>
      </c>
      <c r="F22" s="100" t="s">
        <v>239</v>
      </c>
      <c r="G22" s="100" t="s">
        <v>239</v>
      </c>
      <c r="H22" s="100" t="s">
        <v>239</v>
      </c>
      <c r="I22" s="100" t="s">
        <v>239</v>
      </c>
      <c r="J22" s="100" t="s">
        <v>239</v>
      </c>
      <c r="K22" s="100" t="s">
        <v>239</v>
      </c>
      <c r="L22" s="100" t="s">
        <v>239</v>
      </c>
      <c r="M22" s="100" t="s">
        <v>239</v>
      </c>
      <c r="N22" s="100" t="s">
        <v>239</v>
      </c>
      <c r="O22" s="100" t="s">
        <v>239</v>
      </c>
      <c r="P22" s="100" t="s">
        <v>239</v>
      </c>
      <c r="Q22" s="100" t="s">
        <v>239</v>
      </c>
      <c r="R22" s="100" t="s">
        <v>239</v>
      </c>
      <c r="S22" s="100" t="s">
        <v>239</v>
      </c>
      <c r="T22" s="100" t="s">
        <v>239</v>
      </c>
      <c r="U22" s="100" t="s">
        <v>239</v>
      </c>
      <c r="V22" s="100" t="s">
        <v>239</v>
      </c>
    </row>
    <row r="23" spans="1:22" ht="18.75">
      <c r="A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</row>
    <row r="24" spans="1:22" ht="18.75">
      <c r="A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</row>
    <row r="25" spans="1:22" ht="18.75">
      <c r="A25" s="97"/>
      <c r="B25" s="1" t="s">
        <v>75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</row>
    <row r="26" spans="1:22" ht="18.7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</row>
    <row r="27" spans="1:22" ht="20.25" customHeight="1">
      <c r="A27" s="206" t="s">
        <v>232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</row>
    <row r="28" spans="13:16" ht="15.75">
      <c r="M28" s="12"/>
      <c r="N28" s="227"/>
      <c r="O28" s="227"/>
      <c r="P28" s="12"/>
    </row>
    <row r="29" spans="13:16" ht="15.75">
      <c r="M29" s="12"/>
      <c r="N29" s="12"/>
      <c r="O29" s="12"/>
      <c r="P29" s="12"/>
    </row>
    <row r="30" ht="15.75">
      <c r="A30" s="19"/>
    </row>
    <row r="32" ht="15.75">
      <c r="A32" s="16"/>
    </row>
  </sheetData>
  <sheetProtection/>
  <mergeCells count="15">
    <mergeCell ref="A10:V10"/>
    <mergeCell ref="A14:A17"/>
    <mergeCell ref="B14:B17"/>
    <mergeCell ref="C14:L14"/>
    <mergeCell ref="M14:V14"/>
    <mergeCell ref="C15:G15"/>
    <mergeCell ref="H15:L15"/>
    <mergeCell ref="M15:Q15"/>
    <mergeCell ref="R15:V15"/>
    <mergeCell ref="H16:L16"/>
    <mergeCell ref="M16:Q16"/>
    <mergeCell ref="R16:V16"/>
    <mergeCell ref="A27:V27"/>
    <mergeCell ref="C16:G16"/>
    <mergeCell ref="N28:O28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P69"/>
  <sheetViews>
    <sheetView view="pageBreakPreview" zoomScale="60" zoomScalePageLayoutView="0" workbookViewId="0" topLeftCell="A1">
      <selection activeCell="F51" sqref="F51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4" t="s">
        <v>218</v>
      </c>
    </row>
    <row r="3" ht="15.75">
      <c r="C3" s="4"/>
    </row>
    <row r="4" ht="15.75">
      <c r="C4" s="108" t="s">
        <v>155</v>
      </c>
    </row>
    <row r="5" ht="18.75">
      <c r="C5" s="188" t="str">
        <f>'приложение 7.1'!W5</f>
        <v>Директор ООО "Интарсия"</v>
      </c>
    </row>
    <row r="6" ht="18.75">
      <c r="C6" s="188" t="str">
        <f>'приложение 7.1'!W6</f>
        <v>__________________ И.С. Харабара</v>
      </c>
    </row>
    <row r="7" spans="2:3" ht="18.75">
      <c r="B7" s="241" t="s">
        <v>240</v>
      </c>
      <c r="C7" s="241"/>
    </row>
    <row r="8" ht="15.75">
      <c r="C8" s="108" t="s">
        <v>156</v>
      </c>
    </row>
    <row r="9" spans="1:16" ht="42.75" customHeight="1" hidden="1">
      <c r="A9" s="245" t="s">
        <v>223</v>
      </c>
      <c r="B9" s="245"/>
      <c r="C9" s="24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ht="15.75" hidden="1">
      <c r="C10" s="4"/>
    </row>
    <row r="11" ht="15.75" hidden="1"/>
    <row r="12" ht="16.5" hidden="1" thickBot="1"/>
    <row r="13" spans="1:3" ht="21.75" customHeight="1" hidden="1" thickBot="1">
      <c r="A13" s="45" t="s">
        <v>98</v>
      </c>
      <c r="B13" s="3" t="s">
        <v>99</v>
      </c>
      <c r="C13" s="46" t="s">
        <v>100</v>
      </c>
    </row>
    <row r="14" spans="1:3" ht="15.75" hidden="1">
      <c r="A14" s="47" t="s">
        <v>8</v>
      </c>
      <c r="B14" s="246" t="s">
        <v>101</v>
      </c>
      <c r="C14" s="247"/>
    </row>
    <row r="15" spans="1:3" ht="15.75" hidden="1">
      <c r="A15" s="48" t="s">
        <v>9</v>
      </c>
      <c r="B15" s="49" t="s">
        <v>102</v>
      </c>
      <c r="C15" s="28" t="s">
        <v>103</v>
      </c>
    </row>
    <row r="16" spans="1:3" ht="31.5" hidden="1">
      <c r="A16" s="48" t="s">
        <v>10</v>
      </c>
      <c r="B16" s="49" t="s">
        <v>104</v>
      </c>
      <c r="C16" s="28" t="s">
        <v>105</v>
      </c>
    </row>
    <row r="17" spans="1:3" ht="15.75" hidden="1">
      <c r="A17" s="48" t="s">
        <v>11</v>
      </c>
      <c r="B17" s="248" t="s">
        <v>106</v>
      </c>
      <c r="C17" s="249"/>
    </row>
    <row r="18" spans="1:3" ht="15.75" hidden="1">
      <c r="A18" s="48" t="s">
        <v>12</v>
      </c>
      <c r="B18" s="50" t="s">
        <v>107</v>
      </c>
      <c r="C18" s="28" t="s">
        <v>108</v>
      </c>
    </row>
    <row r="19" spans="1:3" ht="15.75" hidden="1">
      <c r="A19" s="48" t="s">
        <v>13</v>
      </c>
      <c r="B19" s="50" t="s">
        <v>109</v>
      </c>
      <c r="C19" s="28" t="s">
        <v>105</v>
      </c>
    </row>
    <row r="20" spans="1:3" ht="31.5" customHeight="1" hidden="1">
      <c r="A20" s="48" t="s">
        <v>14</v>
      </c>
      <c r="B20" s="50" t="s">
        <v>110</v>
      </c>
      <c r="C20" s="28" t="s">
        <v>108</v>
      </c>
    </row>
    <row r="21" spans="1:3" ht="31.5" customHeight="1" hidden="1">
      <c r="A21" s="48" t="s">
        <v>15</v>
      </c>
      <c r="B21" s="50" t="s">
        <v>111</v>
      </c>
      <c r="C21" s="28" t="s">
        <v>105</v>
      </c>
    </row>
    <row r="22" spans="1:3" ht="31.5" hidden="1">
      <c r="A22" s="48" t="s">
        <v>57</v>
      </c>
      <c r="B22" s="49" t="s">
        <v>112</v>
      </c>
      <c r="C22" s="28" t="s">
        <v>108</v>
      </c>
    </row>
    <row r="23" spans="1:3" ht="34.5" customHeight="1" hidden="1">
      <c r="A23" s="48" t="s">
        <v>67</v>
      </c>
      <c r="B23" s="49" t="s">
        <v>113</v>
      </c>
      <c r="C23" s="28" t="s">
        <v>108</v>
      </c>
    </row>
    <row r="24" spans="1:3" ht="15.75" hidden="1">
      <c r="A24" s="48">
        <v>3</v>
      </c>
      <c r="B24" s="243" t="s">
        <v>114</v>
      </c>
      <c r="C24" s="244"/>
    </row>
    <row r="25" spans="1:3" ht="31.5" hidden="1">
      <c r="A25" s="48" t="s">
        <v>115</v>
      </c>
      <c r="B25" s="49" t="s">
        <v>116</v>
      </c>
      <c r="C25" s="28" t="s">
        <v>108</v>
      </c>
    </row>
    <row r="26" spans="1:3" ht="31.5" hidden="1">
      <c r="A26" s="48" t="s">
        <v>117</v>
      </c>
      <c r="B26" s="49" t="s">
        <v>118</v>
      </c>
      <c r="C26" s="28" t="s">
        <v>108</v>
      </c>
    </row>
    <row r="27" spans="1:3" ht="24.75" customHeight="1" hidden="1">
      <c r="A27" s="48" t="s">
        <v>119</v>
      </c>
      <c r="B27" s="49" t="s">
        <v>120</v>
      </c>
      <c r="C27" s="28" t="s">
        <v>108</v>
      </c>
    </row>
    <row r="28" spans="1:3" ht="15.75" hidden="1">
      <c r="A28" s="48" t="s">
        <v>121</v>
      </c>
      <c r="B28" s="49" t="s">
        <v>122</v>
      </c>
      <c r="C28" s="28" t="s">
        <v>108</v>
      </c>
    </row>
    <row r="29" spans="1:3" ht="15.75" hidden="1">
      <c r="A29" s="48">
        <v>4</v>
      </c>
      <c r="B29" s="243" t="s">
        <v>123</v>
      </c>
      <c r="C29" s="244"/>
    </row>
    <row r="30" spans="1:3" ht="15.75" hidden="1">
      <c r="A30" s="48" t="s">
        <v>16</v>
      </c>
      <c r="B30" s="49" t="s">
        <v>124</v>
      </c>
      <c r="C30" s="28" t="s">
        <v>105</v>
      </c>
    </row>
    <row r="31" spans="1:3" ht="47.25" hidden="1">
      <c r="A31" s="48" t="s">
        <v>17</v>
      </c>
      <c r="B31" s="49" t="s">
        <v>125</v>
      </c>
      <c r="C31" s="28" t="s">
        <v>105</v>
      </c>
    </row>
    <row r="32" spans="1:3" ht="15.75" hidden="1">
      <c r="A32" s="48" t="s">
        <v>18</v>
      </c>
      <c r="B32" s="49" t="s">
        <v>126</v>
      </c>
      <c r="C32" s="28" t="s">
        <v>108</v>
      </c>
    </row>
    <row r="33" spans="1:3" ht="31.5" hidden="1">
      <c r="A33" s="48" t="s">
        <v>61</v>
      </c>
      <c r="B33" s="49" t="s">
        <v>127</v>
      </c>
      <c r="C33" s="28" t="s">
        <v>108</v>
      </c>
    </row>
    <row r="34" spans="1:3" ht="15.75" hidden="1">
      <c r="A34" s="48" t="s">
        <v>62</v>
      </c>
      <c r="B34" s="49" t="s">
        <v>128</v>
      </c>
      <c r="C34" s="28" t="s">
        <v>105</v>
      </c>
    </row>
    <row r="35" spans="1:3" ht="15.75" hidden="1">
      <c r="A35" s="48" t="s">
        <v>63</v>
      </c>
      <c r="B35" s="49" t="s">
        <v>129</v>
      </c>
      <c r="C35" s="28" t="s">
        <v>105</v>
      </c>
    </row>
    <row r="36" spans="1:3" ht="15.75" hidden="1">
      <c r="A36" s="48">
        <v>5</v>
      </c>
      <c r="B36" s="243" t="s">
        <v>130</v>
      </c>
      <c r="C36" s="244"/>
    </row>
    <row r="37" spans="1:3" ht="15.75" hidden="1">
      <c r="A37" s="48" t="s">
        <v>19</v>
      </c>
      <c r="B37" s="49" t="s">
        <v>131</v>
      </c>
      <c r="C37" s="51" t="s">
        <v>108</v>
      </c>
    </row>
    <row r="38" spans="1:3" ht="31.5" hidden="1">
      <c r="A38" s="48" t="s">
        <v>20</v>
      </c>
      <c r="B38" s="49" t="s">
        <v>132</v>
      </c>
      <c r="C38" s="51" t="s">
        <v>108</v>
      </c>
    </row>
    <row r="39" spans="1:3" ht="31.5" hidden="1">
      <c r="A39" s="48" t="s">
        <v>64</v>
      </c>
      <c r="B39" s="49" t="s">
        <v>133</v>
      </c>
      <c r="C39" s="28" t="s">
        <v>105</v>
      </c>
    </row>
    <row r="40" spans="1:3" ht="31.5" hidden="1">
      <c r="A40" s="48" t="s">
        <v>134</v>
      </c>
      <c r="B40" s="49" t="s">
        <v>135</v>
      </c>
      <c r="C40" s="28" t="s">
        <v>108</v>
      </c>
    </row>
    <row r="41" spans="1:3" ht="31.5" hidden="1">
      <c r="A41" s="48" t="s">
        <v>136</v>
      </c>
      <c r="B41" s="49" t="s">
        <v>137</v>
      </c>
      <c r="C41" s="28" t="s">
        <v>105</v>
      </c>
    </row>
    <row r="42" spans="1:3" ht="31.5" hidden="1">
      <c r="A42" s="48" t="s">
        <v>138</v>
      </c>
      <c r="B42" s="49" t="s">
        <v>139</v>
      </c>
      <c r="C42" s="28" t="s">
        <v>105</v>
      </c>
    </row>
    <row r="43" ht="15.75" hidden="1"/>
    <row r="44" spans="1:3" ht="15.75" hidden="1">
      <c r="A44" s="48">
        <v>6</v>
      </c>
      <c r="B44" s="243" t="s">
        <v>140</v>
      </c>
      <c r="C44" s="244"/>
    </row>
    <row r="45" spans="1:3" ht="31.5" hidden="1">
      <c r="A45" s="48" t="s">
        <v>94</v>
      </c>
      <c r="B45" s="49" t="s">
        <v>141</v>
      </c>
      <c r="C45" s="28" t="s">
        <v>105</v>
      </c>
    </row>
    <row r="46" spans="1:3" ht="15.75" hidden="1">
      <c r="A46" s="48" t="s">
        <v>95</v>
      </c>
      <c r="B46" s="49" t="s">
        <v>142</v>
      </c>
      <c r="C46" s="28" t="s">
        <v>105</v>
      </c>
    </row>
    <row r="47" spans="1:3" ht="31.5" hidden="1">
      <c r="A47" s="48" t="s">
        <v>96</v>
      </c>
      <c r="B47" s="49" t="s">
        <v>143</v>
      </c>
      <c r="C47" s="28" t="s">
        <v>108</v>
      </c>
    </row>
    <row r="48" spans="1:3" ht="63.75" hidden="1" thickBot="1">
      <c r="A48" s="52" t="s">
        <v>97</v>
      </c>
      <c r="B48" s="53" t="s">
        <v>144</v>
      </c>
      <c r="C48" s="30" t="s">
        <v>108</v>
      </c>
    </row>
    <row r="49" ht="15.75" hidden="1"/>
    <row r="51" spans="1:3" ht="33" customHeight="1">
      <c r="A51" s="245" t="s">
        <v>145</v>
      </c>
      <c r="B51" s="245"/>
      <c r="C51" s="245"/>
    </row>
    <row r="52" ht="16.5" thickBot="1"/>
    <row r="53" spans="1:3" ht="16.5" thickBot="1">
      <c r="A53" s="54" t="s">
        <v>7</v>
      </c>
      <c r="B53" s="55" t="s">
        <v>99</v>
      </c>
      <c r="C53" s="56" t="s">
        <v>100</v>
      </c>
    </row>
    <row r="54" spans="1:3" ht="15.75">
      <c r="A54" s="47">
        <v>1</v>
      </c>
      <c r="B54" s="57" t="s">
        <v>146</v>
      </c>
      <c r="C54" s="58"/>
    </row>
    <row r="55" spans="1:3" ht="15.75">
      <c r="A55" s="48" t="s">
        <v>9</v>
      </c>
      <c r="B55" s="59" t="s">
        <v>2</v>
      </c>
      <c r="C55" s="28" t="s">
        <v>108</v>
      </c>
    </row>
    <row r="56" spans="1:3" ht="15.75">
      <c r="A56" s="48">
        <v>2</v>
      </c>
      <c r="B56" s="59" t="s">
        <v>114</v>
      </c>
      <c r="C56" s="28"/>
    </row>
    <row r="57" spans="1:3" ht="15.75">
      <c r="A57" s="48" t="s">
        <v>12</v>
      </c>
      <c r="B57" s="49" t="s">
        <v>148</v>
      </c>
      <c r="C57" s="28" t="s">
        <v>108</v>
      </c>
    </row>
    <row r="58" spans="1:3" ht="15.75">
      <c r="A58" s="48">
        <v>3</v>
      </c>
      <c r="B58" s="49" t="s">
        <v>3</v>
      </c>
      <c r="C58" s="28"/>
    </row>
    <row r="59" spans="1:3" ht="15.75">
      <c r="A59" s="48" t="s">
        <v>115</v>
      </c>
      <c r="B59" s="49" t="s">
        <v>4</v>
      </c>
      <c r="C59" s="28" t="s">
        <v>105</v>
      </c>
    </row>
    <row r="60" spans="1:3" ht="15.75">
      <c r="A60" s="48" t="s">
        <v>117</v>
      </c>
      <c r="B60" s="49" t="s">
        <v>149</v>
      </c>
      <c r="C60" s="28" t="s">
        <v>108</v>
      </c>
    </row>
    <row r="61" spans="1:3" ht="15.75">
      <c r="A61" s="48" t="s">
        <v>119</v>
      </c>
      <c r="B61" s="60" t="s">
        <v>5</v>
      </c>
      <c r="C61" s="61"/>
    </row>
    <row r="62" spans="1:3" ht="15.75">
      <c r="A62" s="48" t="s">
        <v>151</v>
      </c>
      <c r="B62" s="49" t="s">
        <v>150</v>
      </c>
      <c r="C62" s="28" t="s">
        <v>105</v>
      </c>
    </row>
    <row r="63" spans="1:3" ht="15.75">
      <c r="A63" s="48" t="s">
        <v>153</v>
      </c>
      <c r="B63" s="49" t="s">
        <v>152</v>
      </c>
      <c r="C63" s="28" t="s">
        <v>105</v>
      </c>
    </row>
    <row r="64" spans="1:3" ht="15.75">
      <c r="A64" s="48">
        <v>4</v>
      </c>
      <c r="B64" s="104" t="s">
        <v>140</v>
      </c>
      <c r="C64" s="28"/>
    </row>
    <row r="65" spans="1:3" ht="15.75">
      <c r="A65" s="48" t="s">
        <v>16</v>
      </c>
      <c r="B65" s="59" t="s">
        <v>6</v>
      </c>
      <c r="C65" s="28" t="s">
        <v>108</v>
      </c>
    </row>
    <row r="66" spans="1:3" ht="17.25" customHeight="1" thickBot="1">
      <c r="A66" s="52" t="s">
        <v>18</v>
      </c>
      <c r="B66" s="53" t="s">
        <v>1</v>
      </c>
      <c r="C66" s="30" t="s">
        <v>108</v>
      </c>
    </row>
    <row r="67" spans="1:3" ht="15.75">
      <c r="A67" s="113"/>
      <c r="B67" s="114"/>
      <c r="C67" s="8"/>
    </row>
    <row r="69" spans="1:9" ht="15.75" customHeight="1">
      <c r="A69" s="242" t="s">
        <v>232</v>
      </c>
      <c r="B69" s="242"/>
      <c r="C69" s="242"/>
      <c r="D69" s="109"/>
      <c r="E69" s="109"/>
      <c r="F69" s="109"/>
      <c r="G69" s="109"/>
      <c r="H69" s="109"/>
      <c r="I69" s="109"/>
    </row>
  </sheetData>
  <sheetProtection/>
  <mergeCells count="10">
    <mergeCell ref="B7:C7"/>
    <mergeCell ref="A69:C69"/>
    <mergeCell ref="B44:C44"/>
    <mergeCell ref="A51:C51"/>
    <mergeCell ref="A9:C9"/>
    <mergeCell ref="B14:C14"/>
    <mergeCell ref="B17:C17"/>
    <mergeCell ref="B24:C24"/>
    <mergeCell ref="B29:C29"/>
    <mergeCell ref="B36:C36"/>
  </mergeCells>
  <printOptions/>
  <pageMargins left="0.7" right="0.7" top="0.75" bottom="0.75" header="0.3" footer="0.3"/>
  <pageSetup fitToHeight="2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V54"/>
  <sheetViews>
    <sheetView view="pageBreakPreview" zoomScale="70" zoomScaleNormal="60" zoomScaleSheetLayoutView="70" zoomScalePageLayoutView="0" workbookViewId="0" topLeftCell="A1">
      <selection activeCell="A45" sqref="A45"/>
    </sheetView>
  </sheetViews>
  <sheetFormatPr defaultColWidth="9.00390625" defaultRowHeight="15.75"/>
  <cols>
    <col min="1" max="1" width="54.125" style="77" bestFit="1" customWidth="1"/>
    <col min="2" max="2" width="13.375" style="77" customWidth="1"/>
    <col min="3" max="3" width="13.00390625" style="77" customWidth="1"/>
    <col min="4" max="4" width="12.50390625" style="77" customWidth="1"/>
    <col min="5" max="5" width="13.125" style="77" customWidth="1"/>
    <col min="6" max="6" width="13.375" style="77" customWidth="1"/>
    <col min="7" max="16384" width="9.00390625" style="77" customWidth="1"/>
  </cols>
  <sheetData>
    <row r="1" ht="15.75">
      <c r="F1" s="78" t="s">
        <v>166</v>
      </c>
    </row>
    <row r="2" ht="15.75">
      <c r="F2" s="78"/>
    </row>
    <row r="3" spans="5:6" ht="15.75">
      <c r="E3" s="1"/>
      <c r="F3" s="108" t="s">
        <v>155</v>
      </c>
    </row>
    <row r="4" spans="4:7" ht="18.75">
      <c r="D4" s="241" t="str">
        <f>'приложение 7.1'!W5</f>
        <v>Директор ООО "Интарсия"</v>
      </c>
      <c r="E4" s="241"/>
      <c r="F4" s="241"/>
      <c r="G4" s="187"/>
    </row>
    <row r="5" spans="4:7" ht="18.75">
      <c r="D5" s="241" t="str">
        <f>'приложение 7.1'!W6</f>
        <v>__________________ И.С. Харабара</v>
      </c>
      <c r="E5" s="241"/>
      <c r="F5" s="241"/>
      <c r="G5" s="187"/>
    </row>
    <row r="6" spans="4:7" ht="18.75">
      <c r="D6" s="241" t="s">
        <v>240</v>
      </c>
      <c r="E6" s="241"/>
      <c r="F6" s="241"/>
      <c r="G6" s="187"/>
    </row>
    <row r="7" spans="5:6" ht="15.75">
      <c r="E7" s="1"/>
      <c r="F7" s="108" t="s">
        <v>156</v>
      </c>
    </row>
    <row r="8" ht="15.75">
      <c r="C8" s="78"/>
    </row>
    <row r="9" ht="15.75">
      <c r="C9" s="78"/>
    </row>
    <row r="10" spans="1:256" ht="34.5" customHeight="1">
      <c r="A10" s="207" t="s">
        <v>224</v>
      </c>
      <c r="B10" s="207"/>
      <c r="C10" s="207"/>
      <c r="D10" s="207"/>
      <c r="E10" s="207"/>
      <c r="F10" s="207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</row>
    <row r="11" spans="1:256" ht="17.25">
      <c r="A11" s="1"/>
      <c r="B11" s="1"/>
      <c r="C11" s="1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1:6" ht="15.75">
      <c r="A12" s="252" t="s">
        <v>244</v>
      </c>
      <c r="B12" s="252"/>
      <c r="C12" s="252"/>
      <c r="D12" s="252"/>
      <c r="E12" s="252"/>
      <c r="F12" s="252"/>
    </row>
    <row r="13" spans="1:3" ht="15.75">
      <c r="A13" s="96"/>
      <c r="B13" s="96"/>
      <c r="C13" s="96"/>
    </row>
    <row r="14" ht="15.75">
      <c r="C14" s="78"/>
    </row>
    <row r="15" ht="15.75">
      <c r="B15" s="80"/>
    </row>
    <row r="16" spans="1:6" ht="15.75">
      <c r="A16" s="81" t="s">
        <v>182</v>
      </c>
      <c r="B16" s="82"/>
      <c r="C16" s="83"/>
      <c r="D16" s="82"/>
      <c r="E16" s="83"/>
      <c r="F16" s="112"/>
    </row>
    <row r="17" spans="1:6" ht="66" customHeight="1">
      <c r="A17" s="84" t="s">
        <v>183</v>
      </c>
      <c r="B17" s="85" t="s">
        <v>225</v>
      </c>
      <c r="C17" s="85" t="s">
        <v>226</v>
      </c>
      <c r="D17" s="85" t="s">
        <v>227</v>
      </c>
      <c r="E17" s="85" t="s">
        <v>228</v>
      </c>
      <c r="F17" s="85" t="s">
        <v>241</v>
      </c>
    </row>
    <row r="18" spans="1:6" ht="16.5" customHeight="1">
      <c r="A18" s="92">
        <v>1</v>
      </c>
      <c r="B18" s="93">
        <v>2</v>
      </c>
      <c r="C18" s="94">
        <v>3</v>
      </c>
      <c r="D18" s="93">
        <v>4</v>
      </c>
      <c r="E18" s="94">
        <v>5</v>
      </c>
      <c r="F18" s="94">
        <v>6</v>
      </c>
    </row>
    <row r="19" spans="1:8" ht="15.75">
      <c r="A19" s="86" t="s">
        <v>184</v>
      </c>
      <c r="B19" s="263">
        <f>(4791207)*0.001</f>
        <v>4791.207</v>
      </c>
      <c r="C19" s="136"/>
      <c r="D19" s="136"/>
      <c r="E19" s="136"/>
      <c r="F19" s="86"/>
      <c r="H19" s="143"/>
    </row>
    <row r="20" spans="1:6" ht="15.75">
      <c r="A20" s="86" t="s">
        <v>185</v>
      </c>
      <c r="B20" s="264">
        <f>(835627)*0.001</f>
        <v>835.6270000000001</v>
      </c>
      <c r="C20" s="137"/>
      <c r="D20" s="137"/>
      <c r="E20" s="136"/>
      <c r="F20" s="184"/>
    </row>
    <row r="21" spans="1:6" ht="15.75">
      <c r="A21" s="86" t="s">
        <v>186</v>
      </c>
      <c r="B21" s="86"/>
      <c r="C21" s="86"/>
      <c r="D21" s="86"/>
      <c r="E21" s="86"/>
      <c r="F21" s="86"/>
    </row>
    <row r="22" spans="1:6" ht="15.75">
      <c r="A22" s="87" t="s">
        <v>187</v>
      </c>
      <c r="B22" s="86"/>
      <c r="C22" s="86"/>
      <c r="D22" s="86"/>
      <c r="E22" s="86"/>
      <c r="F22" s="86"/>
    </row>
    <row r="23" spans="1:6" ht="15.75">
      <c r="A23" s="87" t="s">
        <v>0</v>
      </c>
      <c r="B23" s="135"/>
      <c r="C23" s="135"/>
      <c r="D23" s="137"/>
      <c r="E23" s="136"/>
      <c r="F23" s="86"/>
    </row>
    <row r="24" spans="1:6" ht="15.75">
      <c r="A24" s="86" t="s">
        <v>66</v>
      </c>
      <c r="B24" s="86"/>
      <c r="C24" s="86"/>
      <c r="D24" s="86"/>
      <c r="E24" s="86"/>
      <c r="F24" s="86"/>
    </row>
    <row r="25" spans="1:6" ht="15.75">
      <c r="A25" s="86" t="s">
        <v>188</v>
      </c>
      <c r="B25" s="86"/>
      <c r="C25" s="86"/>
      <c r="D25" s="86"/>
      <c r="E25" s="86"/>
      <c r="F25" s="86"/>
    </row>
    <row r="26" spans="1:6" ht="15.75">
      <c r="A26" s="86" t="s">
        <v>189</v>
      </c>
      <c r="B26" s="136"/>
      <c r="C26" s="86"/>
      <c r="D26" s="86"/>
      <c r="E26" s="86"/>
      <c r="F26" s="86"/>
    </row>
    <row r="27" spans="1:6" ht="15.75">
      <c r="A27" s="86" t="s">
        <v>190</v>
      </c>
      <c r="B27" s="110"/>
      <c r="C27" s="110"/>
      <c r="D27" s="110"/>
      <c r="E27" s="110"/>
      <c r="F27" s="110"/>
    </row>
    <row r="28" spans="1:6" ht="15.75">
      <c r="A28" s="86" t="s">
        <v>191</v>
      </c>
      <c r="B28" s="86"/>
      <c r="C28" s="139"/>
      <c r="D28" s="110"/>
      <c r="E28" s="110"/>
      <c r="F28" s="89"/>
    </row>
    <row r="29" spans="1:6" ht="15.75">
      <c r="A29" s="86" t="s">
        <v>192</v>
      </c>
      <c r="B29" s="86"/>
      <c r="C29" s="86"/>
      <c r="D29" s="110"/>
      <c r="E29" s="156"/>
      <c r="F29" s="110"/>
    </row>
    <row r="30" spans="1:6" ht="15.75">
      <c r="A30" s="87" t="s">
        <v>193</v>
      </c>
      <c r="B30" s="86"/>
      <c r="C30" s="137"/>
      <c r="D30" s="110"/>
      <c r="E30" s="110"/>
      <c r="F30" s="110"/>
    </row>
    <row r="31" spans="1:6" ht="15.75">
      <c r="A31" s="87" t="s">
        <v>194</v>
      </c>
      <c r="B31" s="86"/>
      <c r="C31" s="86"/>
      <c r="D31" s="110"/>
      <c r="E31" s="89"/>
      <c r="F31" s="110"/>
    </row>
    <row r="32" spans="1:6" ht="15.75">
      <c r="A32" s="87" t="s">
        <v>195</v>
      </c>
      <c r="B32" s="86"/>
      <c r="C32" s="86"/>
      <c r="D32" s="110"/>
      <c r="E32" s="110"/>
      <c r="F32" s="110"/>
    </row>
    <row r="33" spans="1:6" ht="15.75">
      <c r="A33" s="87" t="s">
        <v>196</v>
      </c>
      <c r="B33" s="86"/>
      <c r="C33" s="86"/>
      <c r="D33" s="110"/>
      <c r="E33" s="110"/>
      <c r="F33" s="110"/>
    </row>
    <row r="34" spans="1:6" ht="15.75">
      <c r="A34" s="86" t="s">
        <v>197</v>
      </c>
      <c r="B34" s="136"/>
      <c r="C34" s="86"/>
      <c r="D34" s="110"/>
      <c r="E34" s="138"/>
      <c r="F34" s="138"/>
    </row>
    <row r="35" spans="1:6" ht="15.75">
      <c r="A35" s="87" t="s">
        <v>198</v>
      </c>
      <c r="B35" s="136"/>
      <c r="C35" s="86"/>
      <c r="D35" s="110"/>
      <c r="E35" s="110"/>
      <c r="F35" s="138"/>
    </row>
    <row r="36" spans="1:6" ht="15.75">
      <c r="A36" s="87" t="s">
        <v>199</v>
      </c>
      <c r="B36" s="86"/>
      <c r="C36" s="86"/>
      <c r="D36" s="110"/>
      <c r="E36" s="110"/>
      <c r="F36" s="110"/>
    </row>
    <row r="37" spans="1:6" ht="15.75">
      <c r="A37" s="88" t="s">
        <v>200</v>
      </c>
      <c r="B37" s="86"/>
      <c r="C37" s="86"/>
      <c r="D37" s="110"/>
      <c r="E37" s="110"/>
      <c r="F37" s="110"/>
    </row>
    <row r="38" spans="1:6" ht="15.75">
      <c r="A38" s="88" t="s">
        <v>201</v>
      </c>
      <c r="B38" s="86"/>
      <c r="C38" s="86"/>
      <c r="D38" s="110"/>
      <c r="E38" s="110"/>
      <c r="F38" s="110"/>
    </row>
    <row r="39" spans="1:6" ht="15.75">
      <c r="A39" s="88" t="s">
        <v>202</v>
      </c>
      <c r="B39" s="86"/>
      <c r="C39" s="86"/>
      <c r="D39" s="110"/>
      <c r="E39" s="110"/>
      <c r="F39" s="110"/>
    </row>
    <row r="40" spans="1:6" ht="15.75">
      <c r="A40" s="86" t="s">
        <v>203</v>
      </c>
      <c r="B40" s="136"/>
      <c r="C40" s="86"/>
      <c r="D40" s="110"/>
      <c r="E40" s="179"/>
      <c r="F40" s="89"/>
    </row>
    <row r="41" spans="1:6" ht="15.75">
      <c r="A41" s="255" t="s">
        <v>204</v>
      </c>
      <c r="B41" s="256"/>
      <c r="C41" s="257"/>
      <c r="D41" s="111"/>
      <c r="E41" s="111"/>
      <c r="F41" s="111"/>
    </row>
    <row r="42" spans="1:6" ht="31.5">
      <c r="A42" s="86" t="s">
        <v>205</v>
      </c>
      <c r="B42" s="258">
        <v>1388</v>
      </c>
      <c r="C42" s="259"/>
      <c r="D42" s="259"/>
      <c r="E42" s="259"/>
      <c r="F42" s="260"/>
    </row>
    <row r="43" spans="1:6" ht="15.75">
      <c r="A43" s="86" t="s">
        <v>206</v>
      </c>
      <c r="B43" s="258">
        <f>B23+C23+D23+E23</f>
        <v>0</v>
      </c>
      <c r="C43" s="259"/>
      <c r="D43" s="259"/>
      <c r="E43" s="259"/>
      <c r="F43" s="260"/>
    </row>
    <row r="44" spans="1:6" ht="15.75">
      <c r="A44" s="86" t="s">
        <v>207</v>
      </c>
      <c r="B44" s="253"/>
      <c r="C44" s="254"/>
      <c r="D44" s="127"/>
      <c r="E44" s="127"/>
      <c r="F44" s="142"/>
    </row>
    <row r="45" spans="1:6" ht="15.75">
      <c r="A45" s="86" t="s">
        <v>208</v>
      </c>
      <c r="B45" s="250"/>
      <c r="C45" s="251"/>
      <c r="D45" s="110"/>
      <c r="E45" s="110"/>
      <c r="F45" s="138">
        <f>B43-F44</f>
        <v>0</v>
      </c>
    </row>
    <row r="46" spans="1:6" ht="15.75" hidden="1">
      <c r="A46" s="255" t="s">
        <v>209</v>
      </c>
      <c r="B46" s="256"/>
      <c r="C46" s="257"/>
      <c r="D46" s="111"/>
      <c r="E46" s="111"/>
      <c r="F46" s="111"/>
    </row>
    <row r="47" spans="1:6" ht="15.75" hidden="1">
      <c r="A47" s="89" t="s">
        <v>210</v>
      </c>
      <c r="B47" s="250"/>
      <c r="C47" s="251"/>
      <c r="D47" s="110"/>
      <c r="E47" s="110"/>
      <c r="F47" s="110"/>
    </row>
    <row r="48" spans="1:6" ht="15.75" hidden="1">
      <c r="A48" s="89" t="s">
        <v>211</v>
      </c>
      <c r="B48" s="250"/>
      <c r="C48" s="251"/>
      <c r="D48" s="110"/>
      <c r="E48" s="110"/>
      <c r="F48" s="110"/>
    </row>
    <row r="49" spans="1:6" ht="15.75" hidden="1">
      <c r="A49" s="89" t="s">
        <v>212</v>
      </c>
      <c r="B49" s="250"/>
      <c r="C49" s="251"/>
      <c r="D49" s="110"/>
      <c r="E49" s="110"/>
      <c r="F49" s="110"/>
    </row>
    <row r="50" spans="1:6" ht="15.75" hidden="1">
      <c r="A50" s="90" t="s">
        <v>213</v>
      </c>
      <c r="B50" s="250"/>
      <c r="C50" s="251"/>
      <c r="D50" s="110"/>
      <c r="E50" s="110"/>
      <c r="F50" s="110"/>
    </row>
    <row r="51" spans="1:2" ht="15.75">
      <c r="A51" s="91"/>
      <c r="B51" s="91"/>
    </row>
    <row r="52" spans="1:6" ht="33" customHeight="1">
      <c r="A52" s="262" t="s">
        <v>214</v>
      </c>
      <c r="B52" s="262"/>
      <c r="C52" s="262"/>
      <c r="F52" s="157"/>
    </row>
    <row r="53" spans="1:3" ht="33" customHeight="1">
      <c r="A53" s="103"/>
      <c r="B53" s="103"/>
      <c r="C53" s="103"/>
    </row>
    <row r="54" spans="1:6" ht="18.75" customHeight="1">
      <c r="A54" s="261" t="s">
        <v>233</v>
      </c>
      <c r="B54" s="261"/>
      <c r="C54" s="261"/>
      <c r="D54" s="261"/>
      <c r="E54" s="261"/>
      <c r="F54" s="261"/>
    </row>
  </sheetData>
  <sheetProtection/>
  <mergeCells count="17">
    <mergeCell ref="D6:F6"/>
    <mergeCell ref="D5:F5"/>
    <mergeCell ref="D4:F4"/>
    <mergeCell ref="A54:F54"/>
    <mergeCell ref="A52:C52"/>
    <mergeCell ref="B45:C45"/>
    <mergeCell ref="A46:C46"/>
    <mergeCell ref="B47:C47"/>
    <mergeCell ref="B48:C48"/>
    <mergeCell ref="B49:C49"/>
    <mergeCell ref="B50:C50"/>
    <mergeCell ref="A10:F10"/>
    <mergeCell ref="A12:F12"/>
    <mergeCell ref="B44:C44"/>
    <mergeCell ref="A41:C41"/>
    <mergeCell ref="B42:F42"/>
    <mergeCell ref="B43:F43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Билюкова Елена Андреевна</cp:lastModifiedBy>
  <cp:lastPrinted>2018-05-14T20:58:59Z</cp:lastPrinted>
  <dcterms:created xsi:type="dcterms:W3CDTF">2009-07-27T10:10:26Z</dcterms:created>
  <dcterms:modified xsi:type="dcterms:W3CDTF">2018-05-14T20:59:04Z</dcterms:modified>
  <cp:category/>
  <cp:version/>
  <cp:contentType/>
  <cp:contentStatus/>
</cp:coreProperties>
</file>