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270" tabRatio="849" activeTab="0"/>
  </bookViews>
  <sheets>
    <sheet name="1. Общая инф-я" sheetId="1" r:id="rId1"/>
    <sheet name="2. О ценах (тарифах)" sheetId="2" r:id="rId2"/>
    <sheet name="3. ФХД" sheetId="3" r:id="rId3"/>
    <sheet name="3.1 Инф о расходах на топливо" sheetId="4" r:id="rId4"/>
    <sheet name="4. Осн. потреб хар-ки" sheetId="5" r:id="rId5"/>
    <sheet name="5. Инвест.программы" sheetId="6" r:id="rId6"/>
  </sheets>
  <definedNames>
    <definedName name="_xlnm.Print_Area" localSheetId="1">'2. О ценах (тарифах)'!$A$1:$M$151</definedName>
  </definedNames>
  <calcPr fullCalcOnLoad="1"/>
</workbook>
</file>

<file path=xl/comments3.xml><?xml version="1.0" encoding="utf-8"?>
<comments xmlns="http://schemas.openxmlformats.org/spreadsheetml/2006/main">
  <authors>
    <author>voitsehovsky</author>
  </authors>
  <commentList>
    <comment ref="C12" authorId="0">
      <text>
        <r>
          <rPr>
            <b/>
            <sz val="9"/>
            <rFont val="Tahoma"/>
            <family val="0"/>
          </rPr>
          <t>Исп. Каплюк Анна Владимировна, тел: 43-99-63
Соответствует годовому отчету по форме 46-тэ</t>
        </r>
      </text>
    </comment>
    <comment ref="C21" authorId="0">
      <text>
        <r>
          <rPr>
            <b/>
            <sz val="9"/>
            <rFont val="Tahoma"/>
            <family val="0"/>
          </rPr>
          <t>таблица 4.6 строки 1.7 и 1.8 заявки на установление тарифа на теплоэнергию на 2016 год
Исп. Олькова Ирина Александровна, тел: 43-99-66</t>
        </r>
      </text>
    </comment>
    <comment ref="C23" authorId="0">
      <text>
        <r>
          <rPr>
            <b/>
            <sz val="9"/>
            <rFont val="Tahoma"/>
            <family val="0"/>
          </rPr>
          <t>таблица 4.6 строка 1.6 заявки на установление тарифа на теплоэнергию на 2016 год
Исп. Олькова Ирина Александровна, тел: 43-99-66</t>
        </r>
      </text>
    </comment>
    <comment ref="C36" authorId="0">
      <text>
        <r>
          <rPr>
            <b/>
            <sz val="9"/>
            <rFont val="Tahoma"/>
            <family val="0"/>
          </rPr>
          <t>Данные сведения подлежат засекречиванию</t>
        </r>
      </text>
    </comment>
    <comment ref="C47" authorId="0">
      <text>
        <r>
          <rPr>
            <b/>
            <sz val="9"/>
            <rFont val="Tahoma"/>
            <family val="0"/>
          </rPr>
          <t>таблица "прил 4.9." заявки на установление тарифа на теплоэнергию на 2016 год
Исп. Олькова Ирина Александровна, тел: 43-99-66</t>
        </r>
      </text>
    </comment>
    <comment ref="C18" authorId="0">
      <text>
        <r>
          <rPr>
            <b/>
            <sz val="9"/>
            <rFont val="Tahoma"/>
            <family val="0"/>
          </rPr>
          <t>таблица 4.7 заявки на установление тарифа на теплоэнергию на 2016 год</t>
        </r>
      </text>
    </comment>
    <comment ref="C29" authorId="0">
      <text>
        <r>
          <rPr>
            <b/>
            <sz val="9"/>
            <rFont val="Tahoma"/>
            <family val="0"/>
          </rPr>
          <t>здесь только опрессовка</t>
        </r>
      </text>
    </comment>
  </commentList>
</comments>
</file>

<file path=xl/sharedStrings.xml><?xml version="1.0" encoding="utf-8"?>
<sst xmlns="http://schemas.openxmlformats.org/spreadsheetml/2006/main" count="643" uniqueCount="225">
  <si>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</si>
  <si>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</si>
  <si>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</si>
  <si>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</si>
  <si>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</si>
  <si>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</si>
  <si>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</si>
  <si>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</si>
  <si>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</si>
  <si>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</si>
  <si>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</si>
  <si>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</si>
  <si>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</si>
  <si>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</si>
  <si>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</si>
  <si>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</si>
  <si>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</si>
  <si>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</si>
  <si>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</si>
  <si>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</si>
  <si>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</si>
  <si>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</si>
  <si>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</si>
  <si>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</si>
  <si>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</si>
  <si>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</si>
  <si>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</si>
  <si>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</si>
  <si>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</si>
  <si>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</si>
  <si>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</si>
  <si>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</si>
  <si>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</si>
  <si>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</si>
  <si>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</si>
  <si>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</si>
  <si>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</si>
  <si>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</si>
  <si>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</si>
  <si>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химреагенты, используемы в технологическом процессе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</si>
  <si>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</si>
  <si>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</si>
  <si>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</si>
  <si>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</si>
  <si>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</si>
  <si>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</si>
  <si>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</si>
  <si>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</si>
  <si>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</si>
  <si>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</si>
  <si>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</si>
  <si>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</si>
  <si>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</si>
  <si>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</si>
  <si>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</si>
  <si>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</si>
  <si>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</si>
  <si>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</si>
  <si>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</si>
  <si>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</si>
  <si>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</si>
  <si>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</si>
  <si>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</si>
  <si>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</si>
  <si>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</si>
  <si>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</si>
  <si>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</si>
  <si>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</si>
  <si>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</si>
  <si>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</si>
  <si>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</si>
  <si>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</si>
  <si>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</si>
  <si>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</si>
  <si>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</si>
  <si>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</si>
  <si>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</si>
  <si>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</si>
  <si>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</si>
  <si>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</si>
  <si>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</si>
  <si>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</si>
  <si>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</si>
  <si>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</si>
  <si>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</si>
  <si>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</si>
  <si>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</si>
  <si>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</si>
  <si>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</si>
  <si>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</si>
  <si>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</si>
  <si>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</si>
  <si>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</si>
  <si>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</si>
  <si>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</si>
  <si>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</si>
  <si>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</si>
  <si>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</si>
  <si>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</si>
  <si>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</si>
  <si>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</si>
  <si>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</si>
  <si>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</si>
  <si>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indexed="8"/>
        <rFont val="Times New Roman"/>
        <family val="1"/>
      </rPr>
      <t>-</t>
    </r>
    <r>
      <rPr>
        <sz val="18"/>
        <color indexed="8"/>
        <rFont val="Times New Roman"/>
        <family val="1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</si>
  <si>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</si>
  <si>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</si>
  <si>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</si>
  <si>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</si>
  <si>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</si>
  <si>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</si>
  <si>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</si>
  <si>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</si>
  <si>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</si>
  <si>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</si>
  <si>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</si>
  <si>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</si>
  <si>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</si>
  <si>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</si>
  <si>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</si>
  <si>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</si>
  <si>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</si>
  <si>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</si>
  <si>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</si>
  <si>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</si>
  <si>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</si>
  <si>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</si>
  <si>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</si>
  <si>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</si>
  <si>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</si>
  <si>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</si>
  <si>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</si>
  <si>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</si>
  <si>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</si>
  <si>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</si>
  <si>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</si>
  <si>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</si>
  <si>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</si>
  <si>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indexed="8"/>
        <rFont val="Calibri"/>
        <family val="2"/>
      </rPr>
      <t xml:space="preserve">30 календарных дней со дня принятия соответствующего решения </t>
    </r>
    <r>
      <rPr>
        <i/>
        <sz val="14"/>
        <color indexed="8"/>
        <rFont val="Calibri"/>
        <family val="2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</si>
  <si>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indexed="8"/>
        <rFont val="Times New Roman"/>
        <family val="1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</si>
  <si>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</si>
  <si>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</si>
  <si>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</si>
  <si>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</si>
  <si>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</si>
  <si>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</si>
  <si>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</si>
  <si>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</si>
  <si>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</si>
  <si>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</si>
  <si>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</si>
  <si>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indexed="8"/>
        <rFont val="Times New Roman"/>
        <family val="1"/>
      </rPr>
      <t>не позднее 30 календарных дней со дня истечения срока</t>
    </r>
    <r>
      <rPr>
        <i/>
        <sz val="14"/>
        <color indexed="8"/>
        <rFont val="Times New Roman"/>
        <family val="1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</si>
  <si>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indexed="8"/>
        <rFont val="Times New Roman"/>
        <family val="1"/>
      </rPr>
      <t>в течение 10 календарных дней со дня принятия</t>
    </r>
    <r>
      <rPr>
        <i/>
        <sz val="14"/>
        <color indexed="8"/>
        <rFont val="Times New Roman"/>
        <family val="1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</si>
  <si>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</si>
  <si>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</si>
  <si>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</si>
  <si>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роспись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</si>
  <si>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</si>
  <si>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indexed="8"/>
        <rFont val="Times New Roman"/>
        <family val="1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</si>
  <si>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</si>
  <si>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</si>
  <si>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</si>
  <si>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</si>
  <si>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</si>
  <si>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</si>
  <si>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4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</si>
  <si>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4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</si>
  <si>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4"/>
        <color indexed="8"/>
        <rFont val="Times New Roman"/>
        <family val="1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</si>
  <si>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</si>
  <si>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</si>
  <si>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</si>
  <si>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</si>
  <si>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</si>
  <si>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</si>
  <si>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</si>
  <si>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</si>
  <si>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</si>
  <si>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</si>
  <si>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</si>
  <si>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</si>
  <si>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</si>
  <si>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</si>
  <si>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</si>
  <si>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</si>
  <si>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</si>
  <si>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</si>
  <si>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</si>
  <si>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</si>
  <si>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</si>
  <si>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</si>
  <si>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</si>
  <si>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</si>
  <si>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</si>
  <si>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</si>
  <si>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</si>
  <si>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</si>
  <si>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</si>
  <si>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</si>
  <si>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Управление Федеральной службы безопасности Российской Федерации по Камчатскому краю (сокращенно – УФСБ России по Камчатскому краю)</t>
  </si>
  <si>
    <t>ОГРН 1034100656556 от 16 сентября 2010 года, Инспекция Федеральной налоговой службы по г. Петропавловску-Камчатскому</t>
  </si>
  <si>
    <t>начальник – Вологдин Андрей Геннадьевич</t>
  </si>
  <si>
    <t>683000, г. Петропавловск-Камчатский, ул. Советская, 34</t>
  </si>
  <si>
    <t>г. Петропавловск-Камчатский, ул. Советская, 34</t>
  </si>
  <si>
    <t>нет</t>
  </si>
  <si>
    <t>fsb41@svpubo.ru</t>
  </si>
  <si>
    <t>Дежурный – круглосуточно. Договорной отдел и бухгалтерия – с 09:00 до 18:00 в рабочие дни.</t>
  </si>
  <si>
    <t>охрана и оборона Российской Федерации</t>
  </si>
  <si>
    <t>1, мощность 1,62 Гкал/ч</t>
  </si>
  <si>
    <t>" ___ " _____________ 2016 г.</t>
  </si>
  <si>
    <t>Постановление от 12.12.2013 г. № 312 с изменениями, внесенными постановлением от 27.11.2014 г. № 325</t>
  </si>
  <si>
    <t>http://www.kamchatka.gov.ru/</t>
  </si>
  <si>
    <t>-</t>
  </si>
  <si>
    <t>Постановление от 19.11.2015 г. № 277</t>
  </si>
  <si>
    <t>01.01.2015 г. -  31.12.2015 г.</t>
  </si>
  <si>
    <t>Производство тепловой энергии</t>
  </si>
  <si>
    <t>объем приобретения  (тыс. кВт)</t>
  </si>
  <si>
    <t>средневзвешенная стоимость 1кВт•ч (рублей)</t>
  </si>
  <si>
    <t>расходы на электрическую энергию (мощность), потребляемую оборудованием, используемым в технологическом процессе (тыс. рублей)</t>
  </si>
  <si>
    <t>расходы на топливо всего(см.табл.2.1) (тыс. рублей)</t>
  </si>
  <si>
    <t>расходы на приобретение холодной воды, используемой в технологическом процессе (тыс. рублей)</t>
  </si>
  <si>
    <t>Государственный контракт № 130 от 17.06.2014 г., Государственный контракт № 116 от 09.07.2015 г., Государственный контракт № 117 от 09.07.2015 г.</t>
  </si>
  <si>
    <t>дежурный: 41-28-89, договорной отдел: 41-28-93, 43-99-88, бухгалтерия: 43-99-63</t>
  </si>
  <si>
    <t>расходы на оплату труда и отчисления на социальные нужды основного производственного персонала (тыс. рублей)</t>
  </si>
  <si>
    <t>расходы на амортизацию основных производственных средств (тыс. рублей)</t>
  </si>
  <si>
    <t>Начальник УФСБ России</t>
  </si>
  <si>
    <t>по Камчатскому краю                                                      А.Г. Вологдин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</si>
</sst>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i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b/>
      <sz val="9"/>
      <name val="Tahoma"/>
      <family val="0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ck"/>
      <bottom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49" fontId="8" fillId="24" borderId="10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11" borderId="11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0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0" fillId="11" borderId="16" xfId="0" applyFont="1" applyFill="1" applyBorder="1" applyAlignment="1">
      <alignment/>
    </xf>
    <xf numFmtId="0" fontId="1" fillId="7" borderId="10" xfId="0" applyFont="1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right" wrapText="1"/>
    </xf>
    <xf numFmtId="0" fontId="1" fillId="7" borderId="10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wrapText="1"/>
    </xf>
    <xf numFmtId="0" fontId="0" fillId="7" borderId="10" xfId="0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1" fillId="7" borderId="10" xfId="0" applyFont="1" applyFill="1" applyBorder="1" applyAlignment="1">
      <alignment horizontal="left" wrapText="1"/>
    </xf>
    <xf numFmtId="0" fontId="1" fillId="7" borderId="17" xfId="0" applyFont="1" applyFill="1" applyBorder="1" applyAlignment="1">
      <alignment wrapText="1"/>
    </xf>
    <xf numFmtId="0" fontId="0" fillId="7" borderId="17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4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164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 horizontal="left" vertical="top" wrapText="1" indent="2"/>
    </xf>
    <xf numFmtId="164" fontId="0" fillId="0" borderId="29" xfId="0" applyNumberFormat="1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165" fontId="0" fillId="0" borderId="29" xfId="0" applyNumberFormat="1" applyFill="1" applyBorder="1" applyAlignment="1">
      <alignment/>
    </xf>
    <xf numFmtId="0" fontId="0" fillId="0" borderId="28" xfId="0" applyFill="1" applyBorder="1" applyAlignment="1">
      <alignment horizontal="left" vertical="top" wrapText="1" indent="7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horizontal="left" vertical="top" wrapText="1" indent="2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0" fillId="0" borderId="34" xfId="0" applyFill="1" applyBorder="1" applyAlignment="1">
      <alignment vertical="top" wrapText="1"/>
    </xf>
    <xf numFmtId="165" fontId="0" fillId="0" borderId="35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49" fontId="8" fillId="0" borderId="10" xfId="53" applyNumberFormat="1" applyFont="1" applyFill="1" applyBorder="1" applyAlignment="1" applyProtection="1">
      <alignment vertical="center" wrapText="1"/>
      <protection/>
    </xf>
    <xf numFmtId="0" fontId="6" fillId="0" borderId="29" xfId="0" applyFont="1" applyFill="1" applyBorder="1" applyAlignment="1">
      <alignment/>
    </xf>
    <xf numFmtId="0" fontId="6" fillId="0" borderId="28" xfId="0" applyFont="1" applyFill="1" applyBorder="1" applyAlignment="1">
      <alignment horizontal="left" vertical="top" wrapText="1" indent="6"/>
    </xf>
    <xf numFmtId="164" fontId="6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1" fontId="6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9" fontId="8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7" xfId="0" applyFont="1" applyFill="1" applyBorder="1" applyAlignment="1">
      <alignment wrapText="1"/>
    </xf>
    <xf numFmtId="0" fontId="0" fillId="0" borderId="38" xfId="0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64" fontId="0" fillId="0" borderId="24" xfId="0" applyNumberFormat="1" applyFill="1" applyBorder="1" applyAlignment="1">
      <alignment/>
    </xf>
    <xf numFmtId="0" fontId="9" fillId="0" borderId="20" xfId="42" applyFill="1" applyBorder="1" applyAlignment="1">
      <alignment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4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23" xfId="42" applyFont="1" applyFill="1" applyBorder="1" applyAlignment="1">
      <alignment horizontal="center" vertical="center" textRotation="90" wrapText="1"/>
    </xf>
    <xf numFmtId="0" fontId="8" fillId="0" borderId="42" xfId="42" applyFont="1" applyFill="1" applyBorder="1" applyAlignment="1">
      <alignment horizontal="center" vertical="center" textRotation="90" wrapText="1"/>
    </xf>
    <xf numFmtId="0" fontId="8" fillId="0" borderId="10" xfId="42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19" fillId="0" borderId="45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0" fontId="19" fillId="0" borderId="47" xfId="0" applyFont="1" applyFill="1" applyBorder="1" applyAlignment="1">
      <alignment horizontal="center" wrapText="1"/>
    </xf>
    <xf numFmtId="0" fontId="8" fillId="0" borderId="41" xfId="42" applyFont="1" applyFill="1" applyBorder="1" applyAlignment="1">
      <alignment horizontal="center" vertical="center" wrapText="1"/>
    </xf>
    <xf numFmtId="0" fontId="8" fillId="0" borderId="39" xfId="42" applyFont="1" applyFill="1" applyBorder="1" applyAlignment="1">
      <alignment horizontal="center" vertical="center" wrapText="1"/>
    </xf>
    <xf numFmtId="0" fontId="8" fillId="0" borderId="40" xfId="42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20" fillId="0" borderId="41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  <xf numFmtId="0" fontId="20" fillId="0" borderId="40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19" fillId="0" borderId="48" xfId="0" applyFont="1" applyFill="1" applyBorder="1" applyAlignment="1">
      <alignment horizontal="center" vertical="top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19" fillId="0" borderId="45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top" wrapText="1"/>
    </xf>
    <xf numFmtId="0" fontId="19" fillId="0" borderId="4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42" xfId="0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45" xfId="0" applyFont="1" applyFill="1" applyBorder="1" applyAlignment="1">
      <alignment horizontal="center" vertical="top" wrapText="1"/>
    </xf>
    <xf numFmtId="0" fontId="20" fillId="0" borderId="46" xfId="0" applyFont="1" applyFill="1" applyBorder="1" applyAlignment="1">
      <alignment horizontal="center" vertical="top" wrapText="1"/>
    </xf>
    <xf numFmtId="0" fontId="20" fillId="0" borderId="4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wrapText="1"/>
    </xf>
    <xf numFmtId="0" fontId="20" fillId="0" borderId="46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 indent="2"/>
    </xf>
    <xf numFmtId="164" fontId="6" fillId="0" borderId="29" xfId="0" applyNumberFormat="1" applyFont="1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sb41@svpub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C33"/>
  <sheetViews>
    <sheetView tabSelected="1" zoomScalePageLayoutView="0" workbookViewId="0" topLeftCell="B2">
      <selection activeCell="C9" sqref="C9"/>
    </sheetView>
  </sheetViews>
  <sheetFormatPr defaultColWidth="9.140625" defaultRowHeight="15"/>
  <cols>
    <col min="1" max="1" width="0" style="0" hidden="1" customWidth="1"/>
    <col min="2" max="2" width="33.7109375" style="0" customWidth="1"/>
    <col min="3" max="3" width="66.00390625" style="0" customWidth="1"/>
  </cols>
  <sheetData>
    <row r="1" ht="82.5" customHeight="1" hidden="1">
      <c r="C1" s="1" t="s">
        <v>156</v>
      </c>
    </row>
    <row r="2" spans="2:3" ht="22.5">
      <c r="B2" s="130" t="s">
        <v>31</v>
      </c>
      <c r="C2" s="130"/>
    </row>
    <row r="3" ht="15.75" thickBot="1"/>
    <row r="4" spans="2:3" ht="48" thickBot="1">
      <c r="B4" s="43" t="s">
        <v>0</v>
      </c>
      <c r="C4" s="44" t="s">
        <v>197</v>
      </c>
    </row>
    <row r="5" spans="2:3" ht="63.75" thickBot="1">
      <c r="B5" s="45" t="s">
        <v>1</v>
      </c>
      <c r="C5" s="46" t="s">
        <v>198</v>
      </c>
    </row>
    <row r="6" spans="2:3" ht="48" thickBot="1">
      <c r="B6" s="43" t="s">
        <v>2</v>
      </c>
      <c r="C6" s="44" t="s">
        <v>199</v>
      </c>
    </row>
    <row r="7" spans="2:3" ht="32.25" thickBot="1">
      <c r="B7" s="43" t="s">
        <v>3</v>
      </c>
      <c r="C7" s="44" t="s">
        <v>200</v>
      </c>
    </row>
    <row r="8" spans="2:3" ht="32.25" thickBot="1">
      <c r="B8" s="43" t="s">
        <v>4</v>
      </c>
      <c r="C8" s="44" t="s">
        <v>201</v>
      </c>
    </row>
    <row r="9" spans="2:3" ht="32.25" thickBot="1">
      <c r="B9" s="45" t="s">
        <v>5</v>
      </c>
      <c r="C9" s="46" t="s">
        <v>220</v>
      </c>
    </row>
    <row r="10" spans="2:3" ht="16.5" thickBot="1">
      <c r="B10" s="43" t="s">
        <v>6</v>
      </c>
      <c r="C10" s="44" t="s">
        <v>202</v>
      </c>
    </row>
    <row r="11" spans="2:3" ht="16.5" thickBot="1">
      <c r="B11" s="43" t="s">
        <v>7</v>
      </c>
      <c r="C11" s="124" t="s">
        <v>203</v>
      </c>
    </row>
    <row r="12" spans="2:3" ht="79.5" thickBot="1">
      <c r="B12" s="43" t="s">
        <v>8</v>
      </c>
      <c r="C12" s="44" t="s">
        <v>204</v>
      </c>
    </row>
    <row r="13" spans="2:3" ht="16.5" thickBot="1">
      <c r="B13" s="43" t="s">
        <v>9</v>
      </c>
      <c r="C13" s="44" t="s">
        <v>205</v>
      </c>
    </row>
    <row r="14" spans="2:3" ht="48" thickBot="1">
      <c r="B14" s="43" t="s">
        <v>10</v>
      </c>
      <c r="C14" s="44">
        <v>1.518</v>
      </c>
    </row>
    <row r="15" spans="2:3" ht="48" thickBot="1">
      <c r="B15" s="43" t="s">
        <v>11</v>
      </c>
      <c r="C15" s="44">
        <v>0.624</v>
      </c>
    </row>
    <row r="16" spans="2:3" ht="79.5" thickBot="1">
      <c r="B16" s="43" t="s">
        <v>12</v>
      </c>
      <c r="C16" s="44" t="s">
        <v>202</v>
      </c>
    </row>
    <row r="17" spans="2:3" ht="48" thickBot="1">
      <c r="B17" s="43" t="s">
        <v>13</v>
      </c>
      <c r="C17" s="44" t="s">
        <v>202</v>
      </c>
    </row>
    <row r="18" spans="2:3" ht="48" thickBot="1">
      <c r="B18" s="43" t="s">
        <v>14</v>
      </c>
      <c r="C18" s="44" t="s">
        <v>206</v>
      </c>
    </row>
    <row r="19" spans="2:3" ht="32.25" thickBot="1">
      <c r="B19" s="45" t="s">
        <v>15</v>
      </c>
      <c r="C19" s="46" t="s">
        <v>202</v>
      </c>
    </row>
    <row r="20" ht="15">
      <c r="B20" s="1"/>
    </row>
    <row r="21" ht="15">
      <c r="B21" s="1"/>
    </row>
    <row r="22" spans="2:3" ht="15.75">
      <c r="B22" s="47" t="s">
        <v>223</v>
      </c>
      <c r="C22" s="47"/>
    </row>
    <row r="23" spans="2:3" ht="15.75">
      <c r="B23" s="48" t="s">
        <v>224</v>
      </c>
      <c r="C23" s="49"/>
    </row>
    <row r="24" spans="2:3" ht="15.75">
      <c r="B24" s="48"/>
      <c r="C24" s="47"/>
    </row>
    <row r="25" spans="2:3" ht="15.75">
      <c r="B25" s="48" t="s">
        <v>207</v>
      </c>
      <c r="C25" s="47"/>
    </row>
    <row r="26" spans="2:3" ht="15.75">
      <c r="B26" s="47"/>
      <c r="C26" s="47"/>
    </row>
    <row r="27" spans="2:3" ht="15.75">
      <c r="B27" s="48" t="s">
        <v>55</v>
      </c>
      <c r="C27" s="50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</sheetData>
  <sheetProtection/>
  <mergeCells count="1">
    <mergeCell ref="B2:C2"/>
  </mergeCells>
  <hyperlinks>
    <hyperlink ref="C11" r:id="rId1" display="fsb41@svpubo.ru"/>
  </hyperlinks>
  <printOptions/>
  <pageMargins left="0.7" right="0.7" top="0.75" bottom="0.75" header="0.3" footer="0.3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M151"/>
  <sheetViews>
    <sheetView view="pageBreakPreview" zoomScale="71" zoomScaleSheetLayoutView="71" zoomScalePageLayoutView="0" workbookViewId="0" topLeftCell="B124">
      <selection activeCell="E149" sqref="E149"/>
    </sheetView>
  </sheetViews>
  <sheetFormatPr defaultColWidth="9.140625" defaultRowHeight="15"/>
  <cols>
    <col min="1" max="1" width="0" style="0" hidden="1" customWidth="1"/>
    <col min="2" max="2" width="40.28125" style="0" customWidth="1"/>
    <col min="3" max="3" width="14.140625" style="0" customWidth="1"/>
    <col min="4" max="4" width="19.00390625" style="0" customWidth="1"/>
    <col min="5" max="5" width="16.8515625" style="0" customWidth="1"/>
    <col min="6" max="6" width="11.00390625" style="0" customWidth="1"/>
    <col min="7" max="7" width="10.7109375" style="0" customWidth="1"/>
    <col min="8" max="8" width="10.140625" style="0" customWidth="1"/>
    <col min="9" max="9" width="18.140625" style="0" customWidth="1"/>
    <col min="10" max="10" width="15.8515625" style="0" customWidth="1"/>
  </cols>
  <sheetData>
    <row r="1" spans="2:3" ht="30.75" customHeight="1">
      <c r="B1" s="25" t="s">
        <v>136</v>
      </c>
      <c r="C1" s="25"/>
    </row>
    <row r="3" spans="2:13" ht="18.75">
      <c r="B3" s="196" t="s">
        <v>16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2:13" ht="18.75">
      <c r="B5" s="51" t="s">
        <v>17</v>
      </c>
      <c r="C5" s="129" t="s">
        <v>197</v>
      </c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2:13" ht="18.75">
      <c r="B6" s="52" t="s">
        <v>18</v>
      </c>
      <c r="C6" s="178">
        <v>4101092326</v>
      </c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2:13" ht="18.75">
      <c r="B7" s="52" t="s">
        <v>19</v>
      </c>
      <c r="C7" s="178">
        <v>410101001</v>
      </c>
      <c r="D7" s="179"/>
      <c r="E7" s="179"/>
      <c r="F7" s="179"/>
      <c r="G7" s="179"/>
      <c r="H7" s="179"/>
      <c r="I7" s="179"/>
      <c r="J7" s="179"/>
      <c r="K7" s="179"/>
      <c r="L7" s="179"/>
      <c r="M7" s="180"/>
    </row>
    <row r="8" spans="2:13" ht="18.75">
      <c r="B8" s="52" t="s">
        <v>20</v>
      </c>
      <c r="C8" s="178" t="s">
        <v>200</v>
      </c>
      <c r="D8" s="179"/>
      <c r="E8" s="179"/>
      <c r="F8" s="179"/>
      <c r="G8" s="179"/>
      <c r="H8" s="179"/>
      <c r="I8" s="179"/>
      <c r="J8" s="179"/>
      <c r="K8" s="179"/>
      <c r="L8" s="179"/>
      <c r="M8" s="180"/>
    </row>
    <row r="9" spans="2:13" ht="31.5" customHeight="1">
      <c r="B9" s="53" t="s">
        <v>21</v>
      </c>
      <c r="C9" s="171" t="s">
        <v>22</v>
      </c>
      <c r="D9" s="172"/>
      <c r="E9" s="172"/>
      <c r="F9" s="172"/>
      <c r="G9" s="172"/>
      <c r="H9" s="172"/>
      <c r="I9" s="172"/>
      <c r="J9" s="172"/>
      <c r="K9" s="172"/>
      <c r="L9" s="172"/>
      <c r="M9" s="173"/>
    </row>
    <row r="10" spans="2:13" ht="31.5">
      <c r="B10" s="53" t="s">
        <v>24</v>
      </c>
      <c r="C10" s="171" t="s">
        <v>208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2:13" ht="18.75">
      <c r="B11" s="53" t="s">
        <v>23</v>
      </c>
      <c r="C11" s="171" t="s">
        <v>209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3"/>
    </row>
    <row r="12" spans="2:13" s="5" customFormat="1" ht="9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/>
    </row>
    <row r="13" spans="2:13" ht="18.75">
      <c r="B13" s="184" t="s">
        <v>25</v>
      </c>
      <c r="C13" s="184" t="s">
        <v>158</v>
      </c>
      <c r="D13" s="198" t="s">
        <v>159</v>
      </c>
      <c r="E13" s="199"/>
      <c r="F13" s="199"/>
      <c r="G13" s="199"/>
      <c r="H13" s="200"/>
      <c r="I13" s="188" t="s">
        <v>160</v>
      </c>
      <c r="J13" s="188"/>
      <c r="K13" s="188"/>
      <c r="L13" s="188"/>
      <c r="M13" s="188"/>
    </row>
    <row r="14" spans="2:13" ht="30.75" customHeight="1">
      <c r="B14" s="197"/>
      <c r="C14" s="197"/>
      <c r="D14" s="201" t="s">
        <v>161</v>
      </c>
      <c r="E14" s="203" t="s">
        <v>162</v>
      </c>
      <c r="F14" s="203"/>
      <c r="G14" s="203"/>
      <c r="H14" s="203"/>
      <c r="I14" s="194" t="s">
        <v>161</v>
      </c>
      <c r="J14" s="139" t="s">
        <v>162</v>
      </c>
      <c r="K14" s="139"/>
      <c r="L14" s="139"/>
      <c r="M14" s="139"/>
    </row>
    <row r="15" spans="2:13" ht="75">
      <c r="B15" s="185"/>
      <c r="C15" s="185"/>
      <c r="D15" s="202"/>
      <c r="E15" s="56" t="s">
        <v>163</v>
      </c>
      <c r="F15" s="56" t="s">
        <v>164</v>
      </c>
      <c r="G15" s="56" t="s">
        <v>165</v>
      </c>
      <c r="H15" s="56" t="s">
        <v>166</v>
      </c>
      <c r="I15" s="195"/>
      <c r="J15" s="57" t="s">
        <v>167</v>
      </c>
      <c r="K15" s="57" t="s">
        <v>168</v>
      </c>
      <c r="L15" s="57" t="s">
        <v>169</v>
      </c>
      <c r="M15" s="57" t="s">
        <v>170</v>
      </c>
    </row>
    <row r="16" spans="2:13" ht="18.75">
      <c r="B16" s="164" t="s">
        <v>171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</row>
    <row r="17" spans="2:13" ht="18.75">
      <c r="B17" s="55" t="s">
        <v>195</v>
      </c>
      <c r="C17" s="58"/>
      <c r="D17" s="54">
        <v>3539.65</v>
      </c>
      <c r="E17" s="42" t="s">
        <v>210</v>
      </c>
      <c r="F17" s="42" t="s">
        <v>210</v>
      </c>
      <c r="G17" s="42" t="s">
        <v>210</v>
      </c>
      <c r="H17" s="42" t="s">
        <v>210</v>
      </c>
      <c r="I17" s="54">
        <f aca="true" t="shared" si="0" ref="I17:I22">D17</f>
        <v>3539.65</v>
      </c>
      <c r="J17" s="42" t="s">
        <v>210</v>
      </c>
      <c r="K17" s="42" t="s">
        <v>210</v>
      </c>
      <c r="L17" s="42" t="s">
        <v>210</v>
      </c>
      <c r="M17" s="42" t="s">
        <v>210</v>
      </c>
    </row>
    <row r="18" spans="2:13" ht="18.75">
      <c r="B18" s="55" t="s">
        <v>196</v>
      </c>
      <c r="C18" s="58"/>
      <c r="D18" s="54">
        <v>3726.27</v>
      </c>
      <c r="E18" s="42" t="s">
        <v>210</v>
      </c>
      <c r="F18" s="42" t="s">
        <v>210</v>
      </c>
      <c r="G18" s="42" t="s">
        <v>210</v>
      </c>
      <c r="H18" s="42" t="s">
        <v>210</v>
      </c>
      <c r="I18" s="54">
        <f t="shared" si="0"/>
        <v>3726.27</v>
      </c>
      <c r="J18" s="42" t="s">
        <v>210</v>
      </c>
      <c r="K18" s="42" t="s">
        <v>210</v>
      </c>
      <c r="L18" s="42" t="s">
        <v>210</v>
      </c>
      <c r="M18" s="42" t="s">
        <v>210</v>
      </c>
    </row>
    <row r="19" spans="2:13" ht="18.75">
      <c r="B19" s="55" t="s">
        <v>172</v>
      </c>
      <c r="C19" s="177" t="s">
        <v>173</v>
      </c>
      <c r="D19" s="54">
        <v>3726.27</v>
      </c>
      <c r="E19" s="42" t="s">
        <v>210</v>
      </c>
      <c r="F19" s="42" t="s">
        <v>210</v>
      </c>
      <c r="G19" s="42" t="s">
        <v>210</v>
      </c>
      <c r="H19" s="42" t="s">
        <v>210</v>
      </c>
      <c r="I19" s="54">
        <f t="shared" si="0"/>
        <v>3726.27</v>
      </c>
      <c r="J19" s="42" t="s">
        <v>210</v>
      </c>
      <c r="K19" s="42" t="s">
        <v>210</v>
      </c>
      <c r="L19" s="42" t="s">
        <v>210</v>
      </c>
      <c r="M19" s="42" t="s">
        <v>210</v>
      </c>
    </row>
    <row r="20" spans="2:13" ht="18.75">
      <c r="B20" s="55" t="s">
        <v>174</v>
      </c>
      <c r="C20" s="177"/>
      <c r="D20" s="54">
        <v>3774.1</v>
      </c>
      <c r="E20" s="42" t="s">
        <v>210</v>
      </c>
      <c r="F20" s="42" t="s">
        <v>210</v>
      </c>
      <c r="G20" s="42" t="s">
        <v>210</v>
      </c>
      <c r="H20" s="42" t="s">
        <v>210</v>
      </c>
      <c r="I20" s="54">
        <f t="shared" si="0"/>
        <v>3774.1</v>
      </c>
      <c r="J20" s="42" t="s">
        <v>210</v>
      </c>
      <c r="K20" s="42" t="s">
        <v>210</v>
      </c>
      <c r="L20" s="42" t="s">
        <v>210</v>
      </c>
      <c r="M20" s="42" t="s">
        <v>210</v>
      </c>
    </row>
    <row r="21" spans="2:13" ht="18.75">
      <c r="B21" s="55" t="s">
        <v>175</v>
      </c>
      <c r="C21" s="177"/>
      <c r="D21" s="42" t="s">
        <v>210</v>
      </c>
      <c r="E21" s="42" t="s">
        <v>210</v>
      </c>
      <c r="F21" s="42" t="s">
        <v>210</v>
      </c>
      <c r="G21" s="42" t="s">
        <v>210</v>
      </c>
      <c r="H21" s="42" t="s">
        <v>210</v>
      </c>
      <c r="I21" s="54" t="str">
        <f t="shared" si="0"/>
        <v>-</v>
      </c>
      <c r="J21" s="42" t="s">
        <v>210</v>
      </c>
      <c r="K21" s="42" t="s">
        <v>210</v>
      </c>
      <c r="L21" s="42" t="s">
        <v>210</v>
      </c>
      <c r="M21" s="42" t="s">
        <v>210</v>
      </c>
    </row>
    <row r="22" spans="2:13" ht="18.75">
      <c r="B22" s="55" t="s">
        <v>176</v>
      </c>
      <c r="C22" s="177"/>
      <c r="D22" s="42" t="s">
        <v>210</v>
      </c>
      <c r="E22" s="42" t="s">
        <v>210</v>
      </c>
      <c r="F22" s="42" t="s">
        <v>210</v>
      </c>
      <c r="G22" s="42" t="s">
        <v>210</v>
      </c>
      <c r="H22" s="42" t="s">
        <v>210</v>
      </c>
      <c r="I22" s="54" t="str">
        <f t="shared" si="0"/>
        <v>-</v>
      </c>
      <c r="J22" s="42" t="s">
        <v>210</v>
      </c>
      <c r="K22" s="42" t="s">
        <v>210</v>
      </c>
      <c r="L22" s="42" t="s">
        <v>210</v>
      </c>
      <c r="M22" s="42" t="s">
        <v>210</v>
      </c>
    </row>
    <row r="23" spans="2:13" ht="36.75" customHeight="1">
      <c r="B23" s="190" t="s">
        <v>177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2"/>
    </row>
    <row r="24" spans="2:13" ht="53.25" customHeight="1">
      <c r="B24" s="59" t="s">
        <v>195</v>
      </c>
      <c r="C24" s="174" t="s">
        <v>173</v>
      </c>
      <c r="D24" s="54">
        <v>3539.65</v>
      </c>
      <c r="E24" s="42" t="s">
        <v>210</v>
      </c>
      <c r="F24" s="42" t="s">
        <v>210</v>
      </c>
      <c r="G24" s="42" t="s">
        <v>210</v>
      </c>
      <c r="H24" s="42" t="s">
        <v>210</v>
      </c>
      <c r="I24" s="54">
        <f>D24</f>
        <v>3539.65</v>
      </c>
      <c r="J24" s="42" t="s">
        <v>210</v>
      </c>
      <c r="K24" s="42" t="s">
        <v>210</v>
      </c>
      <c r="L24" s="42" t="s">
        <v>210</v>
      </c>
      <c r="M24" s="42" t="s">
        <v>210</v>
      </c>
    </row>
    <row r="25" spans="2:13" ht="55.5" customHeight="1">
      <c r="B25" s="59" t="s">
        <v>196</v>
      </c>
      <c r="C25" s="176"/>
      <c r="D25" s="54">
        <v>3726.27</v>
      </c>
      <c r="E25" s="42" t="s">
        <v>210</v>
      </c>
      <c r="F25" s="42" t="s">
        <v>210</v>
      </c>
      <c r="G25" s="42" t="s">
        <v>210</v>
      </c>
      <c r="H25" s="42" t="s">
        <v>210</v>
      </c>
      <c r="I25" s="54">
        <f>D25</f>
        <v>3726.27</v>
      </c>
      <c r="J25" s="42" t="s">
        <v>210</v>
      </c>
      <c r="K25" s="42" t="s">
        <v>210</v>
      </c>
      <c r="L25" s="42" t="s">
        <v>210</v>
      </c>
      <c r="M25" s="42" t="s">
        <v>210</v>
      </c>
    </row>
    <row r="27" spans="2:13" ht="36" customHeight="1">
      <c r="B27" s="193" t="s">
        <v>27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</row>
    <row r="29" spans="2:13" ht="36" customHeight="1">
      <c r="B29" s="51" t="s">
        <v>17</v>
      </c>
      <c r="C29" s="171" t="s">
        <v>197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</row>
    <row r="30" spans="2:13" ht="18.75">
      <c r="B30" s="52" t="s">
        <v>18</v>
      </c>
      <c r="C30" s="178">
        <v>4101092326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80"/>
    </row>
    <row r="31" spans="2:13" ht="18.75">
      <c r="B31" s="52" t="s">
        <v>19</v>
      </c>
      <c r="C31" s="178">
        <v>410101001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80"/>
    </row>
    <row r="32" spans="2:13" ht="18.75">
      <c r="B32" s="52" t="s">
        <v>20</v>
      </c>
      <c r="C32" s="178" t="s">
        <v>200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80"/>
    </row>
    <row r="33" spans="2:13" ht="31.5" customHeight="1">
      <c r="B33" s="53" t="s">
        <v>21</v>
      </c>
      <c r="C33" s="171" t="s">
        <v>22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2:13" ht="31.5">
      <c r="B34" s="53" t="s">
        <v>24</v>
      </c>
      <c r="C34" s="171" t="s">
        <v>211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3"/>
    </row>
    <row r="35" spans="2:13" ht="18.75">
      <c r="B35" s="53" t="s">
        <v>23</v>
      </c>
      <c r="C35" s="171" t="s">
        <v>209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3"/>
    </row>
    <row r="36" spans="2:13" ht="15">
      <c r="B36" s="181"/>
      <c r="C36" s="182"/>
      <c r="D36" s="182"/>
      <c r="E36" s="182"/>
      <c r="F36" s="183"/>
      <c r="G36" s="183"/>
      <c r="H36" s="183"/>
      <c r="I36" s="183"/>
      <c r="J36" s="183"/>
      <c r="K36" s="183"/>
      <c r="L36" s="183"/>
      <c r="M36" s="183"/>
    </row>
    <row r="37" spans="2:13" ht="18.75">
      <c r="B37" s="184" t="s">
        <v>25</v>
      </c>
      <c r="C37" s="186" t="s">
        <v>158</v>
      </c>
      <c r="D37" s="188" t="s">
        <v>178</v>
      </c>
      <c r="E37" s="188"/>
      <c r="F37" s="26"/>
      <c r="G37" s="26"/>
      <c r="H37" s="26"/>
      <c r="I37" s="189"/>
      <c r="J37" s="189"/>
      <c r="K37" s="189"/>
      <c r="L37" s="189"/>
      <c r="M37" s="189"/>
    </row>
    <row r="38" spans="2:13" ht="18.75">
      <c r="B38" s="185"/>
      <c r="C38" s="187"/>
      <c r="D38" s="59" t="s">
        <v>161</v>
      </c>
      <c r="E38" s="56" t="s">
        <v>179</v>
      </c>
      <c r="F38" s="27"/>
      <c r="G38" s="27"/>
      <c r="H38" s="27"/>
      <c r="I38" s="28"/>
      <c r="J38" s="29"/>
      <c r="K38" s="29"/>
      <c r="L38" s="29"/>
      <c r="M38" s="29"/>
    </row>
    <row r="39" spans="2:13" ht="39" customHeight="1">
      <c r="B39" s="164" t="s">
        <v>180</v>
      </c>
      <c r="C39" s="165"/>
      <c r="D39" s="165"/>
      <c r="E39" s="166"/>
      <c r="F39" s="30"/>
      <c r="G39" s="30"/>
      <c r="H39" s="30"/>
      <c r="I39" s="30"/>
      <c r="J39" s="30"/>
      <c r="K39" s="30"/>
      <c r="L39" s="30"/>
      <c r="M39" s="30"/>
    </row>
    <row r="40" spans="2:13" ht="18.75">
      <c r="B40" s="55" t="s">
        <v>195</v>
      </c>
      <c r="C40" s="174" t="s">
        <v>173</v>
      </c>
      <c r="D40" s="61">
        <v>34.79</v>
      </c>
      <c r="E40" s="42" t="s">
        <v>210</v>
      </c>
      <c r="F40" s="30"/>
      <c r="G40" s="30"/>
      <c r="H40" s="30"/>
      <c r="I40" s="30"/>
      <c r="J40" s="30"/>
      <c r="K40" s="30"/>
      <c r="L40" s="30"/>
      <c r="M40" s="30"/>
    </row>
    <row r="41" spans="2:13" ht="18.75">
      <c r="B41" s="55" t="s">
        <v>196</v>
      </c>
      <c r="C41" s="175"/>
      <c r="D41" s="61">
        <v>37.79</v>
      </c>
      <c r="E41" s="42" t="s">
        <v>210</v>
      </c>
      <c r="F41" s="30"/>
      <c r="G41" s="30"/>
      <c r="H41" s="30"/>
      <c r="I41" s="30"/>
      <c r="J41" s="30"/>
      <c r="K41" s="30"/>
      <c r="L41" s="30"/>
      <c r="M41" s="30"/>
    </row>
    <row r="42" spans="2:13" ht="18.75" customHeight="1">
      <c r="B42" s="55" t="s">
        <v>172</v>
      </c>
      <c r="C42" s="175"/>
      <c r="D42" s="61">
        <v>37.79</v>
      </c>
      <c r="E42" s="42" t="s">
        <v>210</v>
      </c>
      <c r="F42" s="31"/>
      <c r="G42" s="31"/>
      <c r="H42" s="31"/>
      <c r="I42" s="32"/>
      <c r="J42" s="31"/>
      <c r="K42" s="31"/>
      <c r="L42" s="31"/>
      <c r="M42" s="31"/>
    </row>
    <row r="43" spans="2:13" ht="18.75">
      <c r="B43" s="55" t="s">
        <v>174</v>
      </c>
      <c r="C43" s="175"/>
      <c r="D43" s="61">
        <v>40.19</v>
      </c>
      <c r="E43" s="42" t="s">
        <v>210</v>
      </c>
      <c r="F43" s="31"/>
      <c r="G43" s="31"/>
      <c r="H43" s="31"/>
      <c r="I43" s="32"/>
      <c r="J43" s="31"/>
      <c r="K43" s="31"/>
      <c r="L43" s="31"/>
      <c r="M43" s="31"/>
    </row>
    <row r="44" spans="2:13" ht="18.75">
      <c r="B44" s="55" t="s">
        <v>175</v>
      </c>
      <c r="C44" s="175"/>
      <c r="D44" s="61">
        <v>40.19</v>
      </c>
      <c r="E44" s="42" t="s">
        <v>210</v>
      </c>
      <c r="F44" s="31"/>
      <c r="G44" s="31"/>
      <c r="H44" s="31"/>
      <c r="I44" s="32"/>
      <c r="J44" s="31"/>
      <c r="K44" s="31"/>
      <c r="L44" s="31"/>
      <c r="M44" s="31"/>
    </row>
    <row r="45" spans="2:13" ht="18.75">
      <c r="B45" s="55" t="s">
        <v>176</v>
      </c>
      <c r="C45" s="176"/>
      <c r="D45" s="61">
        <v>41.63</v>
      </c>
      <c r="E45" s="42" t="s">
        <v>210</v>
      </c>
      <c r="F45" s="31"/>
      <c r="G45" s="31"/>
      <c r="H45" s="31"/>
      <c r="I45" s="32"/>
      <c r="J45" s="31"/>
      <c r="K45" s="31"/>
      <c r="L45" s="31"/>
      <c r="M45" s="31"/>
    </row>
    <row r="46" spans="2:13" s="5" customFormat="1" ht="46.5" customHeight="1">
      <c r="B46" s="167" t="s">
        <v>181</v>
      </c>
      <c r="C46" s="168"/>
      <c r="D46" s="168"/>
      <c r="E46" s="169"/>
      <c r="F46" s="33"/>
      <c r="G46" s="33"/>
      <c r="H46" s="33"/>
      <c r="I46" s="33"/>
      <c r="J46" s="33"/>
      <c r="K46" s="33"/>
      <c r="L46" s="33"/>
      <c r="M46" s="34"/>
    </row>
    <row r="47" spans="2:13" s="5" customFormat="1" ht="18.75">
      <c r="B47" s="55" t="s">
        <v>195</v>
      </c>
      <c r="C47" s="177" t="s">
        <v>173</v>
      </c>
      <c r="D47" s="61">
        <v>34.79</v>
      </c>
      <c r="E47" s="42" t="s">
        <v>210</v>
      </c>
      <c r="F47" s="33"/>
      <c r="G47" s="33"/>
      <c r="H47" s="33"/>
      <c r="I47" s="33"/>
      <c r="J47" s="33"/>
      <c r="K47" s="33"/>
      <c r="L47" s="33"/>
      <c r="M47" s="33"/>
    </row>
    <row r="48" spans="2:13" s="5" customFormat="1" ht="18.75">
      <c r="B48" s="55" t="s">
        <v>196</v>
      </c>
      <c r="C48" s="177"/>
      <c r="D48" s="61">
        <v>37.79</v>
      </c>
      <c r="E48" s="42" t="s">
        <v>210</v>
      </c>
      <c r="F48" s="33"/>
      <c r="G48" s="33"/>
      <c r="H48" s="33"/>
      <c r="I48" s="33"/>
      <c r="J48" s="33"/>
      <c r="K48" s="33"/>
      <c r="L48" s="33"/>
      <c r="M48" s="33"/>
    </row>
    <row r="49" spans="2:13" ht="18.75" customHeight="1">
      <c r="B49" s="55" t="s">
        <v>172</v>
      </c>
      <c r="C49" s="177"/>
      <c r="D49" s="61">
        <v>37.79</v>
      </c>
      <c r="E49" s="42" t="s">
        <v>210</v>
      </c>
      <c r="F49" s="31"/>
      <c r="G49" s="31"/>
      <c r="H49" s="31"/>
      <c r="I49" s="31"/>
      <c r="J49" s="31"/>
      <c r="K49" s="31"/>
      <c r="L49" s="31"/>
      <c r="M49" s="31"/>
    </row>
    <row r="50" spans="2:13" ht="18.75">
      <c r="B50" s="55" t="s">
        <v>174</v>
      </c>
      <c r="C50" s="177"/>
      <c r="D50" s="61">
        <v>40.19</v>
      </c>
      <c r="E50" s="42" t="s">
        <v>210</v>
      </c>
      <c r="F50" s="31"/>
      <c r="G50" s="31"/>
      <c r="H50" s="31"/>
      <c r="I50" s="31"/>
      <c r="J50" s="31"/>
      <c r="K50" s="31"/>
      <c r="L50" s="31"/>
      <c r="M50" s="31"/>
    </row>
    <row r="51" spans="2:13" ht="18.75">
      <c r="B51" s="55" t="s">
        <v>175</v>
      </c>
      <c r="C51" s="177"/>
      <c r="D51" s="61">
        <v>40.19</v>
      </c>
      <c r="E51" s="42" t="s">
        <v>210</v>
      </c>
      <c r="F51" s="31"/>
      <c r="G51" s="31"/>
      <c r="H51" s="31"/>
      <c r="I51" s="31"/>
      <c r="J51" s="31"/>
      <c r="K51" s="31"/>
      <c r="L51" s="31"/>
      <c r="M51" s="31"/>
    </row>
    <row r="52" spans="2:13" ht="18.75">
      <c r="B52" s="55" t="s">
        <v>176</v>
      </c>
      <c r="C52" s="177"/>
      <c r="D52" s="61">
        <v>41.63</v>
      </c>
      <c r="E52" s="42" t="s">
        <v>210</v>
      </c>
      <c r="F52" s="31"/>
      <c r="G52" s="31"/>
      <c r="H52" s="31"/>
      <c r="I52" s="31"/>
      <c r="J52" s="31"/>
      <c r="K52" s="31"/>
      <c r="L52" s="31"/>
      <c r="M52" s="31"/>
    </row>
    <row r="54" spans="2:13" ht="18.75">
      <c r="B54" s="170" t="s">
        <v>28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6" spans="2:13" ht="18.75">
      <c r="B56" s="51" t="s">
        <v>17</v>
      </c>
      <c r="C56" s="171" t="s">
        <v>210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3"/>
    </row>
    <row r="57" spans="2:13" ht="18.75">
      <c r="B57" s="52" t="s">
        <v>18</v>
      </c>
      <c r="C57" s="178" t="s">
        <v>210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80"/>
    </row>
    <row r="58" spans="2:13" ht="18.75">
      <c r="B58" s="52" t="s">
        <v>19</v>
      </c>
      <c r="C58" s="178" t="s">
        <v>210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80"/>
    </row>
    <row r="59" spans="2:13" ht="18.75">
      <c r="B59" s="52" t="s">
        <v>20</v>
      </c>
      <c r="C59" s="178" t="s">
        <v>210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80"/>
    </row>
    <row r="60" spans="2:13" ht="31.5" customHeight="1">
      <c r="B60" s="53" t="s">
        <v>21</v>
      </c>
      <c r="C60" s="171" t="s">
        <v>22</v>
      </c>
      <c r="D60" s="172"/>
      <c r="E60" s="172"/>
      <c r="F60" s="172"/>
      <c r="G60" s="172"/>
      <c r="H60" s="172"/>
      <c r="I60" s="172"/>
      <c r="J60" s="172"/>
      <c r="K60" s="172"/>
      <c r="L60" s="172"/>
      <c r="M60" s="173"/>
    </row>
    <row r="61" spans="2:13" ht="31.5">
      <c r="B61" s="53" t="s">
        <v>24</v>
      </c>
      <c r="C61" s="171" t="s">
        <v>210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3"/>
    </row>
    <row r="62" spans="2:13" ht="18.75">
      <c r="B62" s="60" t="s">
        <v>23</v>
      </c>
      <c r="C62" s="161" t="s">
        <v>210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3"/>
    </row>
    <row r="63" spans="2:13" ht="15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  <row r="64" spans="2:13" ht="15" customHeight="1">
      <c r="B64" s="150" t="s">
        <v>25</v>
      </c>
      <c r="C64" s="159" t="s">
        <v>178</v>
      </c>
      <c r="D64" s="159"/>
      <c r="E64" s="159"/>
      <c r="F64" s="159"/>
      <c r="G64" s="159"/>
      <c r="H64" s="159"/>
      <c r="I64" s="3"/>
      <c r="J64" s="3"/>
      <c r="K64" s="3"/>
      <c r="L64" s="3"/>
      <c r="M64" s="3"/>
    </row>
    <row r="65" spans="2:13" ht="15" customHeight="1">
      <c r="B65" s="150"/>
      <c r="C65" s="159" t="s">
        <v>158</v>
      </c>
      <c r="D65" s="159" t="s">
        <v>161</v>
      </c>
      <c r="E65" s="159" t="s">
        <v>162</v>
      </c>
      <c r="F65" s="159"/>
      <c r="G65" s="159"/>
      <c r="H65" s="159"/>
      <c r="I65" s="3"/>
      <c r="J65" s="3"/>
      <c r="K65" s="3"/>
      <c r="L65" s="3"/>
      <c r="M65" s="3"/>
    </row>
    <row r="66" spans="2:13" ht="15">
      <c r="B66" s="150"/>
      <c r="C66" s="159"/>
      <c r="D66" s="159"/>
      <c r="E66" s="64"/>
      <c r="F66" s="64"/>
      <c r="G66" s="64"/>
      <c r="H66" s="64"/>
      <c r="I66" s="3"/>
      <c r="J66" s="3"/>
      <c r="K66" s="3"/>
      <c r="L66" s="3"/>
      <c r="M66" s="3"/>
    </row>
    <row r="67" spans="2:13" ht="15">
      <c r="B67" s="150" t="s">
        <v>182</v>
      </c>
      <c r="C67" s="150"/>
      <c r="D67" s="150"/>
      <c r="E67" s="150"/>
      <c r="F67" s="150"/>
      <c r="G67" s="150"/>
      <c r="H67" s="150"/>
      <c r="I67" s="3"/>
      <c r="J67" s="3"/>
      <c r="K67" s="3"/>
      <c r="L67" s="3"/>
      <c r="M67" s="3"/>
    </row>
    <row r="68" spans="2:13" ht="18.75">
      <c r="B68" s="55" t="s">
        <v>195</v>
      </c>
      <c r="C68" s="153" t="s">
        <v>173</v>
      </c>
      <c r="D68" s="62" t="s">
        <v>210</v>
      </c>
      <c r="E68" s="62" t="s">
        <v>210</v>
      </c>
      <c r="F68" s="62" t="s">
        <v>210</v>
      </c>
      <c r="G68" s="62" t="s">
        <v>210</v>
      </c>
      <c r="H68" s="62" t="s">
        <v>210</v>
      </c>
      <c r="I68" s="3"/>
      <c r="J68" s="3"/>
      <c r="K68" s="3"/>
      <c r="L68" s="3"/>
      <c r="M68" s="3"/>
    </row>
    <row r="69" spans="2:13" ht="18.75">
      <c r="B69" s="55" t="s">
        <v>196</v>
      </c>
      <c r="C69" s="160"/>
      <c r="D69" s="62" t="s">
        <v>210</v>
      </c>
      <c r="E69" s="62" t="s">
        <v>210</v>
      </c>
      <c r="F69" s="62" t="s">
        <v>210</v>
      </c>
      <c r="G69" s="62" t="s">
        <v>210</v>
      </c>
      <c r="H69" s="62" t="s">
        <v>210</v>
      </c>
      <c r="I69" s="3"/>
      <c r="J69" s="3"/>
      <c r="K69" s="3"/>
      <c r="L69" s="3"/>
      <c r="M69" s="3"/>
    </row>
    <row r="70" spans="2:13" ht="18.75" customHeight="1">
      <c r="B70" s="55" t="s">
        <v>172</v>
      </c>
      <c r="C70" s="160"/>
      <c r="D70" s="62" t="s">
        <v>210</v>
      </c>
      <c r="E70" s="62" t="s">
        <v>210</v>
      </c>
      <c r="F70" s="62" t="s">
        <v>210</v>
      </c>
      <c r="G70" s="62" t="s">
        <v>210</v>
      </c>
      <c r="H70" s="62" t="s">
        <v>210</v>
      </c>
      <c r="I70" s="3"/>
      <c r="J70" s="3"/>
      <c r="K70" s="3"/>
      <c r="L70" s="3"/>
      <c r="M70" s="3"/>
    </row>
    <row r="71" spans="2:13" ht="18.75">
      <c r="B71" s="55" t="s">
        <v>174</v>
      </c>
      <c r="C71" s="160"/>
      <c r="D71" s="62" t="s">
        <v>210</v>
      </c>
      <c r="E71" s="62" t="s">
        <v>210</v>
      </c>
      <c r="F71" s="62" t="s">
        <v>210</v>
      </c>
      <c r="G71" s="62" t="s">
        <v>210</v>
      </c>
      <c r="H71" s="62" t="s">
        <v>210</v>
      </c>
      <c r="I71" s="3"/>
      <c r="J71" s="3"/>
      <c r="K71" s="3"/>
      <c r="L71" s="3"/>
      <c r="M71" s="3"/>
    </row>
    <row r="72" spans="2:13" ht="18.75">
      <c r="B72" s="55" t="s">
        <v>175</v>
      </c>
      <c r="C72" s="160"/>
      <c r="D72" s="63" t="s">
        <v>210</v>
      </c>
      <c r="E72" s="63" t="s">
        <v>210</v>
      </c>
      <c r="F72" s="63" t="s">
        <v>210</v>
      </c>
      <c r="G72" s="63" t="s">
        <v>210</v>
      </c>
      <c r="H72" s="63" t="s">
        <v>210</v>
      </c>
      <c r="I72" s="3"/>
      <c r="J72" s="3"/>
      <c r="K72" s="3"/>
      <c r="L72" s="3"/>
      <c r="M72" s="3"/>
    </row>
    <row r="73" spans="2:13" ht="18.75">
      <c r="B73" s="55" t="s">
        <v>176</v>
      </c>
      <c r="C73" s="160"/>
      <c r="D73" s="63" t="s">
        <v>210</v>
      </c>
      <c r="E73" s="63" t="s">
        <v>210</v>
      </c>
      <c r="F73" s="63" t="s">
        <v>210</v>
      </c>
      <c r="G73" s="63" t="s">
        <v>210</v>
      </c>
      <c r="H73" s="63" t="s">
        <v>210</v>
      </c>
      <c r="I73" s="3"/>
      <c r="J73" s="3"/>
      <c r="K73" s="3"/>
      <c r="L73" s="3"/>
      <c r="M73" s="3"/>
    </row>
    <row r="74" spans="2:8" ht="42.75" customHeight="1">
      <c r="B74" s="151" t="s">
        <v>183</v>
      </c>
      <c r="C74" s="152"/>
      <c r="D74" s="152"/>
      <c r="E74" s="152"/>
      <c r="F74" s="152"/>
      <c r="G74" s="152"/>
      <c r="H74" s="152"/>
    </row>
    <row r="75" spans="2:8" ht="39.75" customHeight="1">
      <c r="B75" s="55" t="s">
        <v>195</v>
      </c>
      <c r="C75" s="153" t="s">
        <v>173</v>
      </c>
      <c r="D75" s="62" t="s">
        <v>210</v>
      </c>
      <c r="E75" s="62" t="s">
        <v>210</v>
      </c>
      <c r="F75" s="62" t="s">
        <v>210</v>
      </c>
      <c r="G75" s="62" t="s">
        <v>210</v>
      </c>
      <c r="H75" s="62" t="s">
        <v>210</v>
      </c>
    </row>
    <row r="76" spans="2:8" ht="39.75" customHeight="1">
      <c r="B76" s="55" t="s">
        <v>196</v>
      </c>
      <c r="C76" s="154"/>
      <c r="D76" s="62" t="s">
        <v>210</v>
      </c>
      <c r="E76" s="62" t="s">
        <v>210</v>
      </c>
      <c r="F76" s="62" t="s">
        <v>210</v>
      </c>
      <c r="G76" s="62" t="s">
        <v>210</v>
      </c>
      <c r="H76" s="62" t="s">
        <v>210</v>
      </c>
    </row>
    <row r="77" spans="2:8" ht="39" customHeight="1">
      <c r="B77" s="151" t="s">
        <v>184</v>
      </c>
      <c r="C77" s="152"/>
      <c r="D77" s="152"/>
      <c r="E77" s="152"/>
      <c r="F77" s="152"/>
      <c r="G77" s="152"/>
      <c r="H77" s="152"/>
    </row>
    <row r="78" spans="2:8" ht="45" customHeight="1">
      <c r="B78" s="55" t="s">
        <v>195</v>
      </c>
      <c r="C78" s="153" t="s">
        <v>173</v>
      </c>
      <c r="D78" s="62" t="s">
        <v>210</v>
      </c>
      <c r="E78" s="62" t="s">
        <v>210</v>
      </c>
      <c r="F78" s="62" t="s">
        <v>210</v>
      </c>
      <c r="G78" s="62" t="s">
        <v>210</v>
      </c>
      <c r="H78" s="62" t="s">
        <v>210</v>
      </c>
    </row>
    <row r="79" spans="2:8" ht="37.5" customHeight="1">
      <c r="B79" s="55" t="s">
        <v>196</v>
      </c>
      <c r="C79" s="154"/>
      <c r="D79" s="62" t="s">
        <v>210</v>
      </c>
      <c r="E79" s="62" t="s">
        <v>210</v>
      </c>
      <c r="F79" s="62" t="s">
        <v>210</v>
      </c>
      <c r="G79" s="62" t="s">
        <v>210</v>
      </c>
      <c r="H79" s="62" t="s">
        <v>210</v>
      </c>
    </row>
    <row r="81" spans="2:13" ht="18.75">
      <c r="B81" s="127" t="s">
        <v>29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</row>
    <row r="83" spans="2:13" ht="18.75">
      <c r="B83" s="51" t="s">
        <v>17</v>
      </c>
      <c r="C83" s="129" t="s">
        <v>210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6"/>
    </row>
    <row r="84" spans="2:13" ht="18.75">
      <c r="B84" s="52" t="s">
        <v>18</v>
      </c>
      <c r="C84" s="155" t="s">
        <v>210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7"/>
    </row>
    <row r="85" spans="2:13" ht="18.75">
      <c r="B85" s="52" t="s">
        <v>19</v>
      </c>
      <c r="C85" s="155" t="s">
        <v>210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7"/>
    </row>
    <row r="86" spans="2:13" ht="18.75">
      <c r="B86" s="52" t="s">
        <v>20</v>
      </c>
      <c r="C86" s="155" t="s">
        <v>210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7"/>
    </row>
    <row r="87" spans="2:13" ht="31.5" customHeight="1">
      <c r="B87" s="53" t="s">
        <v>21</v>
      </c>
      <c r="C87" s="129" t="s">
        <v>22</v>
      </c>
      <c r="D87" s="125"/>
      <c r="E87" s="125"/>
      <c r="F87" s="125"/>
      <c r="G87" s="125"/>
      <c r="H87" s="125"/>
      <c r="I87" s="125"/>
      <c r="J87" s="125"/>
      <c r="K87" s="125"/>
      <c r="L87" s="125"/>
      <c r="M87" s="126"/>
    </row>
    <row r="88" spans="2:13" ht="31.5">
      <c r="B88" s="53" t="s">
        <v>24</v>
      </c>
      <c r="C88" s="129" t="s">
        <v>210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6"/>
    </row>
    <row r="89" spans="2:13" ht="18.75">
      <c r="B89" s="53" t="s">
        <v>23</v>
      </c>
      <c r="C89" s="129" t="s">
        <v>210</v>
      </c>
      <c r="D89" s="125"/>
      <c r="E89" s="125"/>
      <c r="F89" s="125"/>
      <c r="G89" s="125"/>
      <c r="H89" s="125"/>
      <c r="I89" s="125"/>
      <c r="J89" s="125"/>
      <c r="K89" s="125"/>
      <c r="L89" s="125"/>
      <c r="M89" s="126"/>
    </row>
    <row r="90" spans="2:13" ht="15" customHeight="1">
      <c r="B90" s="65" t="s">
        <v>25</v>
      </c>
      <c r="C90" s="143" t="s">
        <v>26</v>
      </c>
      <c r="D90" s="144"/>
      <c r="E90" s="144"/>
      <c r="F90" s="144"/>
      <c r="G90" s="144"/>
      <c r="H90" s="144"/>
      <c r="I90" s="144"/>
      <c r="J90" s="144"/>
      <c r="K90" s="144"/>
      <c r="L90" s="144"/>
      <c r="M90" s="145"/>
    </row>
    <row r="91" spans="2:13" ht="15">
      <c r="B91" s="66" t="s">
        <v>210</v>
      </c>
      <c r="C91" s="146" t="s">
        <v>210</v>
      </c>
      <c r="D91" s="147"/>
      <c r="E91" s="147"/>
      <c r="F91" s="147"/>
      <c r="G91" s="147"/>
      <c r="H91" s="147"/>
      <c r="I91" s="147"/>
      <c r="J91" s="147"/>
      <c r="K91" s="147"/>
      <c r="L91" s="147"/>
      <c r="M91" s="148"/>
    </row>
    <row r="92" spans="2:13" ht="15">
      <c r="B92" s="66" t="s">
        <v>210</v>
      </c>
      <c r="C92" s="146" t="s">
        <v>210</v>
      </c>
      <c r="D92" s="147"/>
      <c r="E92" s="147"/>
      <c r="F92" s="147"/>
      <c r="G92" s="147"/>
      <c r="H92" s="147"/>
      <c r="I92" s="147"/>
      <c r="J92" s="147"/>
      <c r="K92" s="147"/>
      <c r="L92" s="147"/>
      <c r="M92" s="148"/>
    </row>
    <row r="94" spans="2:13" ht="18.75">
      <c r="B94" s="149" t="s">
        <v>30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</row>
    <row r="95" spans="2:13" ht="18.7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8.75">
      <c r="B96" s="51" t="s">
        <v>17</v>
      </c>
      <c r="C96" s="131" t="s">
        <v>210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2:13" ht="18.75">
      <c r="B97" s="52" t="s">
        <v>18</v>
      </c>
      <c r="C97" s="128" t="s">
        <v>210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 ht="18.75">
      <c r="B98" s="52" t="s">
        <v>19</v>
      </c>
      <c r="C98" s="128" t="s">
        <v>210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 ht="18.75">
      <c r="B99" s="52" t="s">
        <v>20</v>
      </c>
      <c r="C99" s="128" t="s">
        <v>210</v>
      </c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 ht="31.5" customHeight="1">
      <c r="B100" s="53" t="s">
        <v>21</v>
      </c>
      <c r="C100" s="131" t="s">
        <v>22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2:13" ht="31.5">
      <c r="B101" s="53" t="s">
        <v>24</v>
      </c>
      <c r="C101" s="131" t="s">
        <v>210</v>
      </c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2:13" ht="18.75">
      <c r="B102" s="53" t="s">
        <v>23</v>
      </c>
      <c r="C102" s="131" t="s">
        <v>210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2:13" ht="15"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</row>
    <row r="104" spans="2:13" ht="18.75">
      <c r="B104" s="67" t="s">
        <v>185</v>
      </c>
      <c r="C104" s="67" t="s">
        <v>186</v>
      </c>
      <c r="D104" s="67" t="s">
        <v>187</v>
      </c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2:13" ht="40.5" customHeight="1">
      <c r="B105" s="139" t="s">
        <v>188</v>
      </c>
      <c r="C105" s="139"/>
      <c r="D105" s="139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2:13" ht="18.75">
      <c r="B106" s="55" t="s">
        <v>195</v>
      </c>
      <c r="C106" s="63" t="s">
        <v>210</v>
      </c>
      <c r="D106" s="63" t="s">
        <v>210</v>
      </c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2:13" ht="18.75">
      <c r="B107" s="55" t="s">
        <v>196</v>
      </c>
      <c r="C107" s="63" t="s">
        <v>210</v>
      </c>
      <c r="D107" s="63" t="s">
        <v>210</v>
      </c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2:13" ht="60.75" customHeight="1">
      <c r="B108" s="140" t="s">
        <v>189</v>
      </c>
      <c r="C108" s="141"/>
      <c r="D108" s="142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2:13" ht="18.75">
      <c r="B109" s="55" t="s">
        <v>195</v>
      </c>
      <c r="C109" s="63" t="s">
        <v>210</v>
      </c>
      <c r="D109" s="63" t="s">
        <v>210</v>
      </c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2:13" ht="18.75">
      <c r="B110" s="55" t="s">
        <v>196</v>
      </c>
      <c r="C110" s="63" t="s">
        <v>210</v>
      </c>
      <c r="D110" s="63" t="s">
        <v>210</v>
      </c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2:13" ht="39" customHeight="1">
      <c r="B111" s="140" t="s">
        <v>190</v>
      </c>
      <c r="C111" s="141"/>
      <c r="D111" s="142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2:13" ht="18.75">
      <c r="B112" s="55" t="s">
        <v>195</v>
      </c>
      <c r="C112" s="63" t="s">
        <v>210</v>
      </c>
      <c r="D112" s="63" t="s">
        <v>210</v>
      </c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2:13" ht="18.75">
      <c r="B113" s="55" t="s">
        <v>196</v>
      </c>
      <c r="C113" s="63" t="s">
        <v>210</v>
      </c>
      <c r="D113" s="63" t="s">
        <v>210</v>
      </c>
      <c r="E113" s="39"/>
      <c r="F113" s="39"/>
      <c r="G113" s="39"/>
      <c r="H113" s="39"/>
      <c r="I113" s="39"/>
      <c r="J113" s="39"/>
      <c r="K113" s="39"/>
      <c r="L113" s="39"/>
      <c r="M113" s="39"/>
    </row>
    <row r="115" spans="2:13" ht="34.5" customHeight="1">
      <c r="B115" s="127" t="s">
        <v>157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7" spans="2:13" ht="18.75">
      <c r="B117" s="51" t="s">
        <v>17</v>
      </c>
      <c r="C117" s="131" t="s">
        <v>210</v>
      </c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 ht="18.75">
      <c r="B118" s="52" t="s">
        <v>18</v>
      </c>
      <c r="C118" s="128" t="s">
        <v>210</v>
      </c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 ht="18.75">
      <c r="B119" s="52" t="s">
        <v>19</v>
      </c>
      <c r="C119" s="128" t="s">
        <v>210</v>
      </c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 ht="18.75">
      <c r="B120" s="52" t="s">
        <v>20</v>
      </c>
      <c r="C120" s="128" t="s">
        <v>210</v>
      </c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 ht="31.5" customHeight="1">
      <c r="B121" s="53" t="s">
        <v>21</v>
      </c>
      <c r="C121" s="131" t="s">
        <v>22</v>
      </c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 ht="31.5">
      <c r="B122" s="53" t="s">
        <v>24</v>
      </c>
      <c r="C122" s="131" t="s">
        <v>210</v>
      </c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 ht="18.75">
      <c r="B123" s="53" t="s">
        <v>23</v>
      </c>
      <c r="C123" s="131" t="s">
        <v>210</v>
      </c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4" ht="15">
      <c r="B124" s="36"/>
      <c r="C124" s="40"/>
      <c r="D124" s="5"/>
    </row>
    <row r="125" spans="2:5" ht="56.25">
      <c r="B125" s="68" t="s">
        <v>25</v>
      </c>
      <c r="C125" s="69" t="s">
        <v>158</v>
      </c>
      <c r="D125" s="42" t="s">
        <v>191</v>
      </c>
      <c r="E125" s="70" t="s">
        <v>192</v>
      </c>
    </row>
    <row r="126" spans="2:5" ht="33.75" customHeight="1">
      <c r="B126" s="132" t="s">
        <v>193</v>
      </c>
      <c r="C126" s="132"/>
      <c r="D126" s="132"/>
      <c r="E126" s="132"/>
    </row>
    <row r="127" spans="2:5" ht="18.75">
      <c r="B127" s="55" t="s">
        <v>195</v>
      </c>
      <c r="C127" s="134" t="s">
        <v>173</v>
      </c>
      <c r="D127" s="63" t="s">
        <v>210</v>
      </c>
      <c r="E127" s="63" t="s">
        <v>210</v>
      </c>
    </row>
    <row r="128" spans="2:5" ht="18.75">
      <c r="B128" s="55" t="s">
        <v>196</v>
      </c>
      <c r="C128" s="135"/>
      <c r="D128" s="63" t="s">
        <v>210</v>
      </c>
      <c r="E128" s="63" t="s">
        <v>210</v>
      </c>
    </row>
    <row r="129" spans="2:5" ht="18.75" customHeight="1">
      <c r="B129" s="68" t="s">
        <v>172</v>
      </c>
      <c r="C129" s="135"/>
      <c r="D129" s="63" t="s">
        <v>210</v>
      </c>
      <c r="E129" s="63" t="s">
        <v>210</v>
      </c>
    </row>
    <row r="130" spans="2:5" ht="18.75">
      <c r="B130" s="68" t="s">
        <v>174</v>
      </c>
      <c r="C130" s="135"/>
      <c r="D130" s="63" t="s">
        <v>210</v>
      </c>
      <c r="E130" s="63" t="s">
        <v>210</v>
      </c>
    </row>
    <row r="131" spans="2:5" ht="18.75">
      <c r="B131" s="68" t="s">
        <v>175</v>
      </c>
      <c r="C131" s="135"/>
      <c r="D131" s="63" t="s">
        <v>210</v>
      </c>
      <c r="E131" s="63" t="s">
        <v>210</v>
      </c>
    </row>
    <row r="132" spans="2:5" ht="18.75">
      <c r="B132" s="68" t="s">
        <v>176</v>
      </c>
      <c r="C132" s="135"/>
      <c r="D132" s="63" t="s">
        <v>210</v>
      </c>
      <c r="E132" s="63" t="s">
        <v>210</v>
      </c>
    </row>
    <row r="133" spans="2:5" ht="39" customHeight="1">
      <c r="B133" s="132" t="s">
        <v>194</v>
      </c>
      <c r="C133" s="132"/>
      <c r="D133" s="132"/>
      <c r="E133" s="132"/>
    </row>
    <row r="134" spans="2:5" ht="18.75">
      <c r="B134" s="55" t="s">
        <v>195</v>
      </c>
      <c r="C134" s="136" t="s">
        <v>173</v>
      </c>
      <c r="D134" s="63" t="s">
        <v>210</v>
      </c>
      <c r="E134" s="63" t="s">
        <v>210</v>
      </c>
    </row>
    <row r="135" spans="2:5" ht="18.75">
      <c r="B135" s="55" t="s">
        <v>196</v>
      </c>
      <c r="C135" s="136"/>
      <c r="D135" s="63" t="s">
        <v>210</v>
      </c>
      <c r="E135" s="63" t="s">
        <v>210</v>
      </c>
    </row>
    <row r="136" spans="2:5" ht="18.75" customHeight="1">
      <c r="B136" s="71" t="s">
        <v>172</v>
      </c>
      <c r="C136" s="136"/>
      <c r="D136" s="63" t="s">
        <v>210</v>
      </c>
      <c r="E136" s="63" t="s">
        <v>210</v>
      </c>
    </row>
    <row r="137" spans="2:5" ht="18.75">
      <c r="B137" s="71" t="s">
        <v>174</v>
      </c>
      <c r="C137" s="136"/>
      <c r="D137" s="63" t="s">
        <v>210</v>
      </c>
      <c r="E137" s="63" t="s">
        <v>210</v>
      </c>
    </row>
    <row r="138" spans="2:5" ht="18.75">
      <c r="B138" s="71" t="s">
        <v>175</v>
      </c>
      <c r="C138" s="136"/>
      <c r="D138" s="63" t="s">
        <v>210</v>
      </c>
      <c r="E138" s="63" t="s">
        <v>210</v>
      </c>
    </row>
    <row r="139" spans="2:5" ht="18.75">
      <c r="B139" s="71" t="s">
        <v>176</v>
      </c>
      <c r="C139" s="136"/>
      <c r="D139" s="63" t="s">
        <v>210</v>
      </c>
      <c r="E139" s="63" t="s">
        <v>210</v>
      </c>
    </row>
    <row r="140" spans="2:4" ht="15">
      <c r="B140" s="41"/>
      <c r="C140" s="40"/>
      <c r="D140" s="5"/>
    </row>
    <row r="141" spans="2:13" ht="43.5" customHeight="1" hidden="1">
      <c r="B141" s="133" t="s">
        <v>137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ht="43.5" customHeight="1"/>
    <row r="143" ht="15">
      <c r="B143" s="1"/>
    </row>
    <row r="144" spans="2:5" ht="23.25">
      <c r="B144" s="72" t="s">
        <v>223</v>
      </c>
      <c r="C144" s="72"/>
      <c r="D144" s="73"/>
      <c r="E144" s="73"/>
    </row>
    <row r="145" spans="2:5" ht="23.25">
      <c r="B145" s="74" t="s">
        <v>224</v>
      </c>
      <c r="C145" s="75"/>
      <c r="D145" s="73"/>
      <c r="E145" s="73"/>
    </row>
    <row r="146" spans="2:5" ht="23.25">
      <c r="B146" s="74"/>
      <c r="C146" s="72"/>
      <c r="D146" s="73"/>
      <c r="E146" s="73"/>
    </row>
    <row r="147" spans="2:5" ht="23.25">
      <c r="B147" s="74" t="s">
        <v>207</v>
      </c>
      <c r="C147" s="72"/>
      <c r="D147" s="73"/>
      <c r="E147" s="73"/>
    </row>
    <row r="148" spans="2:5" ht="23.25">
      <c r="B148" s="72"/>
      <c r="C148" s="72"/>
      <c r="D148" s="73"/>
      <c r="E148" s="73"/>
    </row>
    <row r="149" spans="2:5" ht="23.25">
      <c r="B149" s="74" t="s">
        <v>55</v>
      </c>
      <c r="C149" s="76"/>
      <c r="D149" s="73"/>
      <c r="E149" s="73"/>
    </row>
    <row r="150" ht="15">
      <c r="B150" s="1"/>
    </row>
    <row r="151" spans="2:3" ht="15">
      <c r="B151" s="1"/>
      <c r="C151" s="24"/>
    </row>
  </sheetData>
  <sheetProtection/>
  <mergeCells count="94">
    <mergeCell ref="B13:B15"/>
    <mergeCell ref="C13:C15"/>
    <mergeCell ref="D13:H13"/>
    <mergeCell ref="I13:M13"/>
    <mergeCell ref="D14:D15"/>
    <mergeCell ref="E14:H14"/>
    <mergeCell ref="C8:M8"/>
    <mergeCell ref="C10:M10"/>
    <mergeCell ref="C11:M11"/>
    <mergeCell ref="B12:M12"/>
    <mergeCell ref="B3:M3"/>
    <mergeCell ref="C5:M5"/>
    <mergeCell ref="C6:M6"/>
    <mergeCell ref="C7:M7"/>
    <mergeCell ref="C32:M32"/>
    <mergeCell ref="C33:M33"/>
    <mergeCell ref="C9:M9"/>
    <mergeCell ref="I14:I15"/>
    <mergeCell ref="C34:M34"/>
    <mergeCell ref="J14:M14"/>
    <mergeCell ref="B16:M16"/>
    <mergeCell ref="C19:C22"/>
    <mergeCell ref="B23:M23"/>
    <mergeCell ref="C24:C25"/>
    <mergeCell ref="B27:M27"/>
    <mergeCell ref="C29:M29"/>
    <mergeCell ref="C30:M30"/>
    <mergeCell ref="C31:M31"/>
    <mergeCell ref="C60:M60"/>
    <mergeCell ref="C61:M61"/>
    <mergeCell ref="C35:M35"/>
    <mergeCell ref="B36:M36"/>
    <mergeCell ref="B37:B38"/>
    <mergeCell ref="C37:C38"/>
    <mergeCell ref="D37:E37"/>
    <mergeCell ref="I37:M37"/>
    <mergeCell ref="C62:M62"/>
    <mergeCell ref="B39:E39"/>
    <mergeCell ref="B46:E46"/>
    <mergeCell ref="B54:M54"/>
    <mergeCell ref="C56:M56"/>
    <mergeCell ref="C40:C45"/>
    <mergeCell ref="C47:C52"/>
    <mergeCell ref="C57:M57"/>
    <mergeCell ref="C58:M58"/>
    <mergeCell ref="C59:M59"/>
    <mergeCell ref="C86:M86"/>
    <mergeCell ref="B63:M63"/>
    <mergeCell ref="B64:B66"/>
    <mergeCell ref="C64:H64"/>
    <mergeCell ref="C65:C66"/>
    <mergeCell ref="D65:D66"/>
    <mergeCell ref="E65:H65"/>
    <mergeCell ref="C68:C73"/>
    <mergeCell ref="C87:M87"/>
    <mergeCell ref="B67:H67"/>
    <mergeCell ref="B74:H74"/>
    <mergeCell ref="C75:C76"/>
    <mergeCell ref="B77:H77"/>
    <mergeCell ref="C78:C79"/>
    <mergeCell ref="B81:M81"/>
    <mergeCell ref="C83:M83"/>
    <mergeCell ref="C84:M84"/>
    <mergeCell ref="C85:M85"/>
    <mergeCell ref="C97:M97"/>
    <mergeCell ref="C98:M98"/>
    <mergeCell ref="C99:M99"/>
    <mergeCell ref="C100:M100"/>
    <mergeCell ref="C120:M120"/>
    <mergeCell ref="C121:M121"/>
    <mergeCell ref="C101:M101"/>
    <mergeCell ref="C88:M88"/>
    <mergeCell ref="C89:M89"/>
    <mergeCell ref="C90:M90"/>
    <mergeCell ref="C91:M91"/>
    <mergeCell ref="C92:M92"/>
    <mergeCell ref="B94:M94"/>
    <mergeCell ref="C96:M96"/>
    <mergeCell ref="C122:M122"/>
    <mergeCell ref="C102:M102"/>
    <mergeCell ref="B103:M103"/>
    <mergeCell ref="B105:D105"/>
    <mergeCell ref="B108:D108"/>
    <mergeCell ref="B111:D111"/>
    <mergeCell ref="B115:M115"/>
    <mergeCell ref="C117:M117"/>
    <mergeCell ref="C118:M118"/>
    <mergeCell ref="C119:M119"/>
    <mergeCell ref="C123:M123"/>
    <mergeCell ref="B126:E126"/>
    <mergeCell ref="B133:E133"/>
    <mergeCell ref="B141:M141"/>
    <mergeCell ref="C127:C132"/>
    <mergeCell ref="C134:C13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D62"/>
  <sheetViews>
    <sheetView zoomScalePageLayoutView="0" workbookViewId="0" topLeftCell="B40">
      <selection activeCell="C49" sqref="C49"/>
    </sheetView>
  </sheetViews>
  <sheetFormatPr defaultColWidth="9.140625" defaultRowHeight="15"/>
  <cols>
    <col min="1" max="1" width="0" style="0" hidden="1" customWidth="1"/>
    <col min="2" max="2" width="46.7109375" style="0" customWidth="1"/>
    <col min="3" max="3" width="38.140625" style="0" customWidth="1"/>
    <col min="4" max="4" width="13.8515625" style="0" customWidth="1"/>
  </cols>
  <sheetData>
    <row r="1" spans="2:3" ht="51.75" customHeight="1">
      <c r="B1" s="205" t="s">
        <v>103</v>
      </c>
      <c r="C1" s="205"/>
    </row>
    <row r="3" spans="2:3" ht="75">
      <c r="B3" s="77" t="s">
        <v>17</v>
      </c>
      <c r="C3" s="66" t="str">
        <f>'1. Общая инф-я'!C4</f>
        <v>Управление Федеральной службы безопасности Российской Федерации по Камчатскому краю (сокращенно – УФСБ России по Камчатскому краю)</v>
      </c>
    </row>
    <row r="4" spans="2:3" ht="15">
      <c r="B4" s="77" t="s">
        <v>18</v>
      </c>
      <c r="C4" s="66">
        <f>'2. О ценах (тарифах)'!C6:M6</f>
        <v>4101092326</v>
      </c>
    </row>
    <row r="5" spans="2:3" ht="15">
      <c r="B5" s="77" t="s">
        <v>19</v>
      </c>
      <c r="C5" s="66">
        <f>'2. О ценах (тарифах)'!C7:M7</f>
        <v>410101001</v>
      </c>
    </row>
    <row r="6" spans="2:3" ht="30">
      <c r="B6" s="77" t="s">
        <v>32</v>
      </c>
      <c r="C6" s="66" t="str">
        <f>'2. О ценах (тарифах)'!C8:M8</f>
        <v>683000, г. Петропавловск-Камчатский, ул. Советская, 34</v>
      </c>
    </row>
    <row r="7" spans="2:3" ht="15">
      <c r="B7" s="77" t="s">
        <v>33</v>
      </c>
      <c r="C7" s="66" t="s">
        <v>212</v>
      </c>
    </row>
    <row r="9" ht="15.75" thickBot="1"/>
    <row r="10" spans="2:3" ht="16.5" thickBot="1" thickTop="1">
      <c r="B10" s="79" t="s">
        <v>34</v>
      </c>
      <c r="C10" s="80" t="s">
        <v>35</v>
      </c>
    </row>
    <row r="11" spans="2:3" ht="35.25" customHeight="1" thickBot="1" thickTop="1">
      <c r="B11" s="81" t="s">
        <v>36</v>
      </c>
      <c r="C11" s="78" t="s">
        <v>213</v>
      </c>
    </row>
    <row r="12" spans="2:3" ht="16.5" thickBot="1" thickTop="1">
      <c r="B12" s="81" t="s">
        <v>37</v>
      </c>
      <c r="C12" s="123">
        <v>2130.49</v>
      </c>
    </row>
    <row r="13" spans="2:3" ht="45.75" thickTop="1">
      <c r="B13" s="82" t="s">
        <v>38</v>
      </c>
      <c r="C13" s="83">
        <f>C14+C15+C16+C19+C20+C21+C22+C23+C24+C25+C27+C29+C30</f>
        <v>13380.636332798831</v>
      </c>
    </row>
    <row r="14" spans="2:3" ht="30">
      <c r="B14" s="84" t="s">
        <v>104</v>
      </c>
      <c r="C14" s="85">
        <v>0</v>
      </c>
    </row>
    <row r="15" spans="2:3" ht="30">
      <c r="B15" s="84" t="s">
        <v>217</v>
      </c>
      <c r="C15" s="85">
        <f>'3.1 Инф о расходах на топливо'!C11</f>
        <v>5548.95735408</v>
      </c>
    </row>
    <row r="16" spans="2:3" ht="60">
      <c r="B16" s="84" t="s">
        <v>216</v>
      </c>
      <c r="C16" s="85">
        <f>0.205044*(((131472*5.138*1.18)+(73572*5.571*1.18))/205044)*1000</f>
        <v>1280.7398426399998</v>
      </c>
    </row>
    <row r="17" spans="2:3" ht="30">
      <c r="B17" s="86" t="s">
        <v>215</v>
      </c>
      <c r="C17" s="87">
        <f>(((131472*5.138*1.18)+(73572*5.571*1.18))/205044)</f>
        <v>6.246170785977643</v>
      </c>
    </row>
    <row r="18" spans="2:3" ht="15">
      <c r="B18" s="86" t="s">
        <v>214</v>
      </c>
      <c r="C18" s="87">
        <f>0.205044*1000</f>
        <v>205.044</v>
      </c>
    </row>
    <row r="19" spans="2:3" ht="45">
      <c r="B19" s="84" t="s">
        <v>218</v>
      </c>
      <c r="C19" s="85">
        <f>(312*2*2*3.14*0.063*0.063*2*1.25+759*2*2*3.14*0.076*0.076*2*1.25)*((34.79*6+37.79*4)/10/1000)</f>
        <v>6.353696078831999</v>
      </c>
    </row>
    <row r="20" spans="2:3" ht="30">
      <c r="B20" s="84" t="s">
        <v>39</v>
      </c>
      <c r="C20" s="85">
        <v>0</v>
      </c>
    </row>
    <row r="21" spans="2:3" ht="60">
      <c r="B21" s="84" t="s">
        <v>221</v>
      </c>
      <c r="C21" s="85">
        <v>6338.861</v>
      </c>
    </row>
    <row r="22" spans="2:3" ht="45">
      <c r="B22" s="84" t="s">
        <v>105</v>
      </c>
      <c r="C22" s="85">
        <v>0</v>
      </c>
    </row>
    <row r="23" spans="2:3" ht="45">
      <c r="B23" s="84" t="s">
        <v>222</v>
      </c>
      <c r="C23" s="85">
        <v>130.8</v>
      </c>
    </row>
    <row r="24" spans="2:3" ht="45">
      <c r="B24" s="84" t="s">
        <v>106</v>
      </c>
      <c r="C24" s="85">
        <v>0</v>
      </c>
    </row>
    <row r="25" spans="2:3" ht="60">
      <c r="B25" s="84" t="s">
        <v>109</v>
      </c>
      <c r="C25" s="85">
        <v>0</v>
      </c>
    </row>
    <row r="26" spans="2:3" ht="45">
      <c r="B26" s="84" t="s">
        <v>107</v>
      </c>
      <c r="C26" s="85">
        <v>0</v>
      </c>
    </row>
    <row r="27" spans="2:3" ht="60">
      <c r="B27" s="84" t="s">
        <v>108</v>
      </c>
      <c r="C27" s="85">
        <v>0</v>
      </c>
    </row>
    <row r="28" spans="2:3" ht="30">
      <c r="B28" s="88" t="s">
        <v>40</v>
      </c>
      <c r="C28" s="85">
        <v>0</v>
      </c>
    </row>
    <row r="29" spans="2:3" ht="45">
      <c r="B29" s="209" t="s">
        <v>41</v>
      </c>
      <c r="C29" s="210">
        <v>55.92663</v>
      </c>
    </row>
    <row r="30" spans="2:3" ht="60.75" thickBot="1">
      <c r="B30" s="90" t="s">
        <v>110</v>
      </c>
      <c r="C30" s="92">
        <v>18.99781</v>
      </c>
    </row>
    <row r="31" spans="2:3" ht="31.5" thickBot="1" thickTop="1">
      <c r="B31" s="89" t="s">
        <v>42</v>
      </c>
      <c r="C31" s="91">
        <v>0</v>
      </c>
    </row>
    <row r="32" spans="2:3" ht="30.75" thickTop="1">
      <c r="B32" s="82" t="s">
        <v>43</v>
      </c>
      <c r="C32" s="83">
        <v>0</v>
      </c>
    </row>
    <row r="33" spans="2:3" ht="90.75" thickBot="1">
      <c r="B33" s="90" t="s">
        <v>44</v>
      </c>
      <c r="C33" s="92">
        <v>0</v>
      </c>
    </row>
    <row r="34" spans="2:3" ht="30.75" thickTop="1">
      <c r="B34" s="82" t="s">
        <v>45</v>
      </c>
      <c r="C34" s="83">
        <v>0</v>
      </c>
    </row>
    <row r="35" spans="2:3" ht="30.75" thickBot="1">
      <c r="B35" s="90" t="s">
        <v>46</v>
      </c>
      <c r="C35" s="92">
        <v>0</v>
      </c>
    </row>
    <row r="36" spans="2:3" ht="61.5" thickBot="1" thickTop="1">
      <c r="B36" s="81" t="s">
        <v>47</v>
      </c>
      <c r="C36" s="78" t="s">
        <v>210</v>
      </c>
    </row>
    <row r="37" spans="2:3" ht="31.5" thickBot="1" thickTop="1">
      <c r="B37" s="81" t="s">
        <v>48</v>
      </c>
      <c r="C37" s="93">
        <f>0.54+0.54+0.54</f>
        <v>1.62</v>
      </c>
    </row>
    <row r="38" spans="2:3" ht="16.5" thickBot="1" thickTop="1">
      <c r="B38" s="81" t="s">
        <v>49</v>
      </c>
      <c r="C38" s="93">
        <f>((((4263.694*959)/907))/1000-(((((4263.694*959)/907))/1000)*0.095324)/4.313183-(((((4263.694*959)/907))/1000)*1.103985)/4.313183)*1000/(274*24)</f>
        <v>0.4949242052905441</v>
      </c>
    </row>
    <row r="39" spans="2:3" ht="31.5" thickBot="1" thickTop="1">
      <c r="B39" s="81" t="s">
        <v>50</v>
      </c>
      <c r="C39" s="93">
        <f>((4263.694*959)/907)/1000</f>
        <v>4.508139521499449</v>
      </c>
    </row>
    <row r="40" spans="2:3" ht="31.5" thickBot="1" thickTop="1">
      <c r="B40" s="81" t="s">
        <v>51</v>
      </c>
      <c r="C40" s="93">
        <v>0</v>
      </c>
    </row>
    <row r="41" spans="2:3" ht="45.75" thickTop="1">
      <c r="B41" s="82" t="s">
        <v>52</v>
      </c>
      <c r="C41" s="94">
        <f>C42+C43+C44</f>
        <v>3.254621573990618</v>
      </c>
    </row>
    <row r="42" spans="2:3" ht="15">
      <c r="B42" s="95" t="s">
        <v>111</v>
      </c>
      <c r="C42" s="96">
        <v>0</v>
      </c>
    </row>
    <row r="43" spans="2:3" ht="15">
      <c r="B43" s="84" t="s">
        <v>53</v>
      </c>
      <c r="C43" s="87">
        <v>0</v>
      </c>
    </row>
    <row r="44" spans="2:3" ht="30.75" thickBot="1">
      <c r="B44" s="90" t="s">
        <v>54</v>
      </c>
      <c r="C44" s="97">
        <f>((4263.694*959)/907)/1000-(((((4263.694*959)/907))/1000)*0.095324)/4.313183-(((((4263.694*959)/907))/1000)*1.103985)/4.313183</f>
        <v>3.254621573990618</v>
      </c>
    </row>
    <row r="45" spans="2:3" ht="46.5" customHeight="1" thickBot="1" thickTop="1">
      <c r="B45" s="81" t="s">
        <v>112</v>
      </c>
      <c r="C45" s="78" t="s">
        <v>210</v>
      </c>
    </row>
    <row r="46" spans="2:3" ht="31.5" thickBot="1" thickTop="1">
      <c r="B46" s="81" t="s">
        <v>113</v>
      </c>
      <c r="C46" s="93">
        <f>(((((4263.694*959)/907))/1000)*1.103985)/4.313183</f>
        <v>1.153885288345653</v>
      </c>
    </row>
    <row r="47" spans="2:3" ht="46.5" thickBot="1" thickTop="1">
      <c r="B47" s="81" t="s">
        <v>114</v>
      </c>
      <c r="C47" s="78">
        <v>7.5</v>
      </c>
    </row>
    <row r="48" spans="2:3" ht="46.5" thickBot="1" thickTop="1">
      <c r="B48" s="81" t="s">
        <v>115</v>
      </c>
      <c r="C48" s="78">
        <v>0</v>
      </c>
    </row>
    <row r="49" spans="2:3" ht="46.5" thickBot="1" thickTop="1">
      <c r="B49" s="81" t="s">
        <v>116</v>
      </c>
      <c r="C49" s="78">
        <v>163.2</v>
      </c>
    </row>
    <row r="50" spans="2:3" ht="46.5" thickBot="1" thickTop="1">
      <c r="B50" s="81" t="s">
        <v>117</v>
      </c>
      <c r="C50" s="93">
        <f>C18/(C39*1000)</f>
        <v>0.04548306435995141</v>
      </c>
    </row>
    <row r="51" spans="2:3" ht="46.5" thickBot="1" thickTop="1">
      <c r="B51" s="81" t="s">
        <v>118</v>
      </c>
      <c r="C51" s="93">
        <f>(312*2*2*3.14*0.063*0.063*2*1.25+759*2*2*3.14*0.076*0.076*2*1.25)/(C39*1000)</f>
        <v>0.03916041106493549</v>
      </c>
    </row>
    <row r="52" spans="2:3" s="5" customFormat="1" ht="15.75" thickTop="1">
      <c r="B52" s="6"/>
      <c r="C52" s="7"/>
    </row>
    <row r="53" spans="2:3" s="5" customFormat="1" ht="15">
      <c r="B53" s="1"/>
      <c r="C53"/>
    </row>
    <row r="54" spans="2:4" s="5" customFormat="1" ht="15.75">
      <c r="B54" s="47" t="s">
        <v>223</v>
      </c>
      <c r="C54" s="211"/>
      <c r="D54" s="212"/>
    </row>
    <row r="55" spans="2:4" s="5" customFormat="1" ht="15.75">
      <c r="B55" s="48" t="s">
        <v>224</v>
      </c>
      <c r="C55" s="213"/>
      <c r="D55" s="212"/>
    </row>
    <row r="56" spans="2:4" s="5" customFormat="1" ht="15.75">
      <c r="B56" s="48"/>
      <c r="C56" s="213"/>
      <c r="D56" s="212"/>
    </row>
    <row r="57" spans="2:4" ht="15.75">
      <c r="B57" s="48" t="s">
        <v>207</v>
      </c>
      <c r="C57" s="213"/>
      <c r="D57" s="213"/>
    </row>
    <row r="58" spans="2:4" ht="78.75" customHeight="1" hidden="1">
      <c r="B58" s="206" t="s">
        <v>138</v>
      </c>
      <c r="C58" s="206"/>
      <c r="D58" s="206"/>
    </row>
    <row r="59" spans="2:4" ht="15" hidden="1">
      <c r="B59" s="213"/>
      <c r="C59" s="213"/>
      <c r="D59" s="213"/>
    </row>
    <row r="60" spans="2:4" ht="112.5" customHeight="1" hidden="1">
      <c r="B60" s="204" t="s">
        <v>150</v>
      </c>
      <c r="C60" s="204"/>
      <c r="D60" s="204"/>
    </row>
    <row r="61" spans="2:4" ht="15">
      <c r="B61" s="213"/>
      <c r="C61" s="213"/>
      <c r="D61" s="213"/>
    </row>
    <row r="62" spans="2:4" ht="15.75">
      <c r="B62" s="48" t="s">
        <v>55</v>
      </c>
      <c r="C62" s="213"/>
      <c r="D62" s="213"/>
    </row>
  </sheetData>
  <sheetProtection/>
  <mergeCells count="3">
    <mergeCell ref="B60:D60"/>
    <mergeCell ref="B1:C1"/>
    <mergeCell ref="B58:D5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C103"/>
  <sheetViews>
    <sheetView zoomScalePageLayoutView="0" workbookViewId="0" topLeftCell="B79">
      <selection activeCell="C87" sqref="C87"/>
    </sheetView>
  </sheetViews>
  <sheetFormatPr defaultColWidth="9.140625" defaultRowHeight="15"/>
  <cols>
    <col min="1" max="1" width="0" style="0" hidden="1" customWidth="1"/>
    <col min="2" max="2" width="39.421875" style="0" customWidth="1"/>
    <col min="3" max="3" width="36.8515625" style="0" customWidth="1"/>
  </cols>
  <sheetData>
    <row r="1" spans="2:3" ht="45" customHeight="1">
      <c r="B1" s="207" t="s">
        <v>102</v>
      </c>
      <c r="C1" s="208"/>
    </row>
    <row r="2" spans="2:3" ht="60">
      <c r="B2" s="77" t="s">
        <v>17</v>
      </c>
      <c r="C2" s="100" t="str">
        <f>'1. Общая инф-я'!C4</f>
        <v>Управление Федеральной службы безопасности Российской Федерации по Камчатскому краю (сокращенно – УФСБ России по Камчатскому краю)</v>
      </c>
    </row>
    <row r="3" spans="2:3" ht="15">
      <c r="B3" s="77" t="s">
        <v>18</v>
      </c>
      <c r="C3" s="100">
        <f>'2. О ценах (тарифах)'!C6:M6</f>
        <v>4101092326</v>
      </c>
    </row>
    <row r="4" spans="2:3" ht="15">
      <c r="B4" s="77" t="s">
        <v>19</v>
      </c>
      <c r="C4" s="100">
        <f>'2. О ценах (тарифах)'!C7:M7</f>
        <v>410101001</v>
      </c>
    </row>
    <row r="5" spans="2:3" ht="30">
      <c r="B5" s="77" t="s">
        <v>32</v>
      </c>
      <c r="C5" s="100" t="str">
        <f>'2. О ценах (тарифах)'!C8:M8</f>
        <v>683000, г. Петропавловск-Камчатский, ул. Советская, 34</v>
      </c>
    </row>
    <row r="6" spans="2:3" ht="15">
      <c r="B6" s="77" t="s">
        <v>33</v>
      </c>
      <c r="C6" s="100" t="str">
        <f>'3. ФХД'!C7</f>
        <v>01.01.2015 г. -  31.12.2015 г.</v>
      </c>
    </row>
    <row r="7" ht="15.75" thickBot="1"/>
    <row r="8" spans="2:3" ht="16.5" thickBot="1" thickTop="1">
      <c r="B8" s="79" t="s">
        <v>34</v>
      </c>
      <c r="C8" s="80" t="s">
        <v>35</v>
      </c>
    </row>
    <row r="9" spans="2:3" ht="15.75" thickTop="1">
      <c r="B9" s="101" t="s">
        <v>56</v>
      </c>
      <c r="C9" s="102"/>
    </row>
    <row r="10" spans="2:3" ht="15">
      <c r="B10" s="101" t="s">
        <v>57</v>
      </c>
      <c r="C10" s="102"/>
    </row>
    <row r="11" spans="2:3" ht="15">
      <c r="B11" s="103" t="s">
        <v>58</v>
      </c>
      <c r="C11" s="104">
        <f>(C12*C13)/1000</f>
        <v>5548.95735408</v>
      </c>
    </row>
    <row r="12" spans="2:3" ht="15">
      <c r="B12" s="103" t="s">
        <v>59</v>
      </c>
      <c r="C12" s="105">
        <v>5923.26</v>
      </c>
    </row>
    <row r="13" spans="2:3" ht="15">
      <c r="B13" s="103" t="s">
        <v>60</v>
      </c>
      <c r="C13" s="107">
        <v>936.808</v>
      </c>
    </row>
    <row r="14" spans="2:3" ht="75">
      <c r="B14" s="103" t="s">
        <v>61</v>
      </c>
      <c r="C14" s="106" t="s">
        <v>219</v>
      </c>
    </row>
    <row r="15" spans="2:3" ht="15">
      <c r="B15" s="4" t="s">
        <v>62</v>
      </c>
      <c r="C15" s="102"/>
    </row>
    <row r="16" spans="2:3" ht="30">
      <c r="B16" s="103" t="s">
        <v>63</v>
      </c>
      <c r="C16" s="102">
        <v>0</v>
      </c>
    </row>
    <row r="17" spans="2:3" ht="45">
      <c r="B17" s="103" t="s">
        <v>64</v>
      </c>
      <c r="C17" s="102">
        <v>0</v>
      </c>
    </row>
    <row r="18" spans="2:3" ht="15">
      <c r="B18" s="103" t="s">
        <v>65</v>
      </c>
      <c r="C18" s="102">
        <v>0</v>
      </c>
    </row>
    <row r="19" spans="2:3" ht="15">
      <c r="B19" s="103" t="s">
        <v>61</v>
      </c>
      <c r="C19" s="102" t="s">
        <v>210</v>
      </c>
    </row>
    <row r="20" spans="2:3" ht="15">
      <c r="B20" s="110" t="s">
        <v>66</v>
      </c>
      <c r="C20" s="102"/>
    </row>
    <row r="21" spans="2:3" ht="30">
      <c r="B21" s="103" t="s">
        <v>67</v>
      </c>
      <c r="C21" s="102">
        <v>0</v>
      </c>
    </row>
    <row r="22" spans="2:3" ht="15">
      <c r="B22" s="103" t="s">
        <v>68</v>
      </c>
      <c r="C22" s="102">
        <v>0</v>
      </c>
    </row>
    <row r="23" spans="2:3" ht="15">
      <c r="B23" s="103" t="s">
        <v>65</v>
      </c>
      <c r="C23" s="102">
        <v>0</v>
      </c>
    </row>
    <row r="24" spans="2:3" ht="15">
      <c r="B24" s="103" t="s">
        <v>61</v>
      </c>
      <c r="C24" s="102" t="s">
        <v>210</v>
      </c>
    </row>
    <row r="25" spans="2:3" ht="15">
      <c r="B25" s="110" t="s">
        <v>69</v>
      </c>
      <c r="C25" s="102"/>
    </row>
    <row r="26" spans="2:3" ht="45">
      <c r="B26" s="103" t="s">
        <v>70</v>
      </c>
      <c r="C26" s="102">
        <v>0</v>
      </c>
    </row>
    <row r="27" spans="2:3" ht="30">
      <c r="B27" s="103" t="s">
        <v>71</v>
      </c>
      <c r="C27" s="102">
        <v>0</v>
      </c>
    </row>
    <row r="28" spans="2:3" ht="15">
      <c r="B28" s="103" t="s">
        <v>65</v>
      </c>
      <c r="C28" s="102">
        <v>0</v>
      </c>
    </row>
    <row r="29" spans="2:3" ht="15">
      <c r="B29" s="103" t="s">
        <v>61</v>
      </c>
      <c r="C29" s="102" t="s">
        <v>210</v>
      </c>
    </row>
    <row r="30" spans="2:3" ht="15">
      <c r="B30" s="101" t="s">
        <v>72</v>
      </c>
      <c r="C30" s="102"/>
    </row>
    <row r="31" spans="2:3" ht="30">
      <c r="B31" s="103" t="s">
        <v>73</v>
      </c>
      <c r="C31" s="102">
        <v>0</v>
      </c>
    </row>
    <row r="32" spans="2:3" ht="30">
      <c r="B32" s="103" t="s">
        <v>71</v>
      </c>
      <c r="C32" s="102">
        <v>0</v>
      </c>
    </row>
    <row r="33" spans="2:3" ht="15">
      <c r="B33" s="103" t="s">
        <v>74</v>
      </c>
      <c r="C33" s="102">
        <v>0</v>
      </c>
    </row>
    <row r="34" spans="2:3" ht="15">
      <c r="B34" s="103" t="s">
        <v>61</v>
      </c>
      <c r="C34" s="102" t="s">
        <v>210</v>
      </c>
    </row>
    <row r="35" spans="2:3" ht="15">
      <c r="B35" s="101" t="s">
        <v>75</v>
      </c>
      <c r="C35" s="102"/>
    </row>
    <row r="36" spans="2:3" ht="15">
      <c r="B36" s="103" t="s">
        <v>76</v>
      </c>
      <c r="C36" s="102">
        <v>0</v>
      </c>
    </row>
    <row r="37" spans="2:3" ht="30">
      <c r="B37" s="103" t="s">
        <v>77</v>
      </c>
      <c r="C37" s="102">
        <v>0</v>
      </c>
    </row>
    <row r="38" spans="2:3" ht="15">
      <c r="B38" s="103" t="s">
        <v>78</v>
      </c>
      <c r="C38" s="102">
        <v>0</v>
      </c>
    </row>
    <row r="39" spans="2:3" ht="15">
      <c r="B39" s="103" t="s">
        <v>61</v>
      </c>
      <c r="C39" s="102" t="s">
        <v>210</v>
      </c>
    </row>
    <row r="40" spans="2:3" ht="15">
      <c r="B40" s="101" t="s">
        <v>79</v>
      </c>
      <c r="C40" s="102"/>
    </row>
    <row r="41" spans="2:3" ht="15">
      <c r="B41" s="103" t="s">
        <v>80</v>
      </c>
      <c r="C41" s="102">
        <v>0</v>
      </c>
    </row>
    <row r="42" spans="2:3" ht="30">
      <c r="B42" s="103" t="s">
        <v>77</v>
      </c>
      <c r="C42" s="102">
        <v>0</v>
      </c>
    </row>
    <row r="43" spans="2:3" ht="15">
      <c r="B43" s="103" t="s">
        <v>78</v>
      </c>
      <c r="C43" s="102">
        <v>0</v>
      </c>
    </row>
    <row r="44" spans="2:3" ht="15">
      <c r="B44" s="103" t="s">
        <v>61</v>
      </c>
      <c r="C44" s="102" t="s">
        <v>210</v>
      </c>
    </row>
    <row r="45" spans="2:3" ht="15">
      <c r="B45" s="101" t="s">
        <v>81</v>
      </c>
      <c r="C45" s="102"/>
    </row>
    <row r="46" spans="2:3" ht="30">
      <c r="B46" s="103" t="s">
        <v>82</v>
      </c>
      <c r="C46" s="102">
        <v>0</v>
      </c>
    </row>
    <row r="47" spans="2:3" ht="30">
      <c r="B47" s="103" t="s">
        <v>77</v>
      </c>
      <c r="C47" s="102">
        <v>0</v>
      </c>
    </row>
    <row r="48" spans="2:3" ht="15">
      <c r="B48" s="103" t="s">
        <v>78</v>
      </c>
      <c r="C48" s="102">
        <v>0</v>
      </c>
    </row>
    <row r="49" spans="2:3" ht="15">
      <c r="B49" s="103" t="s">
        <v>61</v>
      </c>
      <c r="C49" s="102" t="s">
        <v>210</v>
      </c>
    </row>
    <row r="50" spans="2:3" ht="15">
      <c r="B50" s="101" t="s">
        <v>83</v>
      </c>
      <c r="C50" s="102"/>
    </row>
    <row r="51" spans="2:3" ht="15">
      <c r="B51" s="103" t="s">
        <v>84</v>
      </c>
      <c r="C51" s="102">
        <v>0</v>
      </c>
    </row>
    <row r="52" spans="2:3" ht="30">
      <c r="B52" s="103" t="s">
        <v>77</v>
      </c>
      <c r="C52" s="102">
        <v>0</v>
      </c>
    </row>
    <row r="53" spans="2:3" ht="15">
      <c r="B53" s="103" t="s">
        <v>78</v>
      </c>
      <c r="C53" s="102">
        <v>0</v>
      </c>
    </row>
    <row r="54" spans="2:3" ht="15">
      <c r="B54" s="103" t="s">
        <v>61</v>
      </c>
      <c r="C54" s="102" t="s">
        <v>210</v>
      </c>
    </row>
    <row r="55" spans="2:3" ht="15">
      <c r="B55" s="101" t="s">
        <v>85</v>
      </c>
      <c r="C55" s="102"/>
    </row>
    <row r="56" spans="2:3" ht="15">
      <c r="B56" s="103" t="s">
        <v>86</v>
      </c>
      <c r="C56" s="102">
        <v>0</v>
      </c>
    </row>
    <row r="57" spans="2:3" ht="30">
      <c r="B57" s="103" t="s">
        <v>77</v>
      </c>
      <c r="C57" s="102">
        <v>0</v>
      </c>
    </row>
    <row r="58" spans="2:3" ht="15">
      <c r="B58" s="103" t="s">
        <v>78</v>
      </c>
      <c r="C58" s="102">
        <v>0</v>
      </c>
    </row>
    <row r="59" spans="2:3" ht="15">
      <c r="B59" s="103" t="s">
        <v>61</v>
      </c>
      <c r="C59" s="102" t="s">
        <v>210</v>
      </c>
    </row>
    <row r="60" spans="2:3" ht="15">
      <c r="B60" s="101" t="s">
        <v>87</v>
      </c>
      <c r="C60" s="102"/>
    </row>
    <row r="61" spans="2:3" ht="15">
      <c r="B61" s="103" t="s">
        <v>88</v>
      </c>
      <c r="C61" s="102">
        <v>0</v>
      </c>
    </row>
    <row r="62" spans="2:3" ht="30">
      <c r="B62" s="103" t="s">
        <v>77</v>
      </c>
      <c r="C62" s="102">
        <v>0</v>
      </c>
    </row>
    <row r="63" spans="2:3" ht="15">
      <c r="B63" s="103" t="s">
        <v>78</v>
      </c>
      <c r="C63" s="102">
        <v>0</v>
      </c>
    </row>
    <row r="64" spans="2:3" ht="15">
      <c r="B64" s="103" t="s">
        <v>61</v>
      </c>
      <c r="C64" s="102" t="s">
        <v>210</v>
      </c>
    </row>
    <row r="65" spans="2:3" ht="15">
      <c r="B65" s="101" t="s">
        <v>89</v>
      </c>
      <c r="C65" s="102"/>
    </row>
    <row r="66" spans="2:3" ht="15">
      <c r="B66" s="103" t="s">
        <v>90</v>
      </c>
      <c r="C66" s="102">
        <v>0</v>
      </c>
    </row>
    <row r="67" spans="2:3" ht="30">
      <c r="B67" s="103" t="s">
        <v>77</v>
      </c>
      <c r="C67" s="102">
        <v>0</v>
      </c>
    </row>
    <row r="68" spans="2:3" ht="15">
      <c r="B68" s="103" t="s">
        <v>78</v>
      </c>
      <c r="C68" s="102">
        <v>0</v>
      </c>
    </row>
    <row r="69" spans="2:3" ht="15">
      <c r="B69" s="103" t="s">
        <v>61</v>
      </c>
      <c r="C69" s="102" t="s">
        <v>210</v>
      </c>
    </row>
    <row r="70" spans="2:3" ht="15">
      <c r="B70" s="101" t="s">
        <v>91</v>
      </c>
      <c r="C70" s="102"/>
    </row>
    <row r="71" spans="2:3" ht="15">
      <c r="B71" s="103" t="s">
        <v>92</v>
      </c>
      <c r="C71" s="102">
        <v>0</v>
      </c>
    </row>
    <row r="72" spans="2:3" ht="30">
      <c r="B72" s="103" t="s">
        <v>77</v>
      </c>
      <c r="C72" s="102">
        <v>0</v>
      </c>
    </row>
    <row r="73" spans="2:3" ht="15">
      <c r="B73" s="103" t="s">
        <v>78</v>
      </c>
      <c r="C73" s="102">
        <v>0</v>
      </c>
    </row>
    <row r="74" spans="2:3" ht="15">
      <c r="B74" s="103" t="s">
        <v>61</v>
      </c>
      <c r="C74" s="102" t="s">
        <v>210</v>
      </c>
    </row>
    <row r="75" spans="2:3" ht="15">
      <c r="B75" s="101" t="s">
        <v>93</v>
      </c>
      <c r="C75" s="102"/>
    </row>
    <row r="76" spans="2:3" ht="30">
      <c r="B76" s="103" t="s">
        <v>94</v>
      </c>
      <c r="C76" s="102">
        <v>0</v>
      </c>
    </row>
    <row r="77" spans="2:3" ht="30">
      <c r="B77" s="103" t="s">
        <v>77</v>
      </c>
      <c r="C77" s="102">
        <v>0</v>
      </c>
    </row>
    <row r="78" spans="2:3" ht="15">
      <c r="B78" s="103" t="s">
        <v>78</v>
      </c>
      <c r="C78" s="102">
        <v>0</v>
      </c>
    </row>
    <row r="79" spans="2:3" ht="15">
      <c r="B79" s="103" t="s">
        <v>61</v>
      </c>
      <c r="C79" s="102" t="s">
        <v>210</v>
      </c>
    </row>
    <row r="80" spans="2:3" ht="30">
      <c r="B80" s="101" t="s">
        <v>95</v>
      </c>
      <c r="C80" s="108"/>
    </row>
    <row r="81" spans="2:3" ht="30">
      <c r="B81" s="103" t="s">
        <v>96</v>
      </c>
      <c r="C81" s="102">
        <v>0</v>
      </c>
    </row>
    <row r="82" spans="2:3" ht="15">
      <c r="B82" s="103" t="s">
        <v>61</v>
      </c>
      <c r="C82" s="102">
        <v>0</v>
      </c>
    </row>
    <row r="83" spans="2:3" ht="30">
      <c r="B83" s="103" t="s">
        <v>97</v>
      </c>
      <c r="C83" s="102">
        <v>0</v>
      </c>
    </row>
    <row r="84" spans="2:3" ht="15">
      <c r="B84" s="103" t="s">
        <v>98</v>
      </c>
      <c r="C84" s="102" t="s">
        <v>210</v>
      </c>
    </row>
    <row r="85" spans="2:3" ht="15">
      <c r="B85" s="101" t="s">
        <v>99</v>
      </c>
      <c r="C85" s="108"/>
    </row>
    <row r="86" spans="2:3" ht="15">
      <c r="B86" s="103" t="s">
        <v>100</v>
      </c>
      <c r="C86" s="102">
        <v>0</v>
      </c>
    </row>
    <row r="87" spans="2:3" ht="30">
      <c r="B87" s="103" t="s">
        <v>77</v>
      </c>
      <c r="C87" s="102">
        <v>0</v>
      </c>
    </row>
    <row r="88" spans="2:3" ht="15">
      <c r="B88" s="103" t="s">
        <v>78</v>
      </c>
      <c r="C88" s="102">
        <v>0</v>
      </c>
    </row>
    <row r="89" spans="2:3" ht="15.75" thickBot="1">
      <c r="B89" s="103" t="s">
        <v>61</v>
      </c>
      <c r="C89" s="109" t="s">
        <v>210</v>
      </c>
    </row>
    <row r="90" ht="15" hidden="1">
      <c r="B90" s="2" t="s">
        <v>101</v>
      </c>
    </row>
    <row r="91" ht="15" hidden="1"/>
    <row r="92" ht="15" hidden="1">
      <c r="B92" s="1" t="s">
        <v>152</v>
      </c>
    </row>
    <row r="93" spans="2:3" ht="15" hidden="1">
      <c r="B93" s="1" t="s">
        <v>153</v>
      </c>
      <c r="C93" s="24" t="s">
        <v>155</v>
      </c>
    </row>
    <row r="94" ht="15" hidden="1">
      <c r="B94" s="1" t="s">
        <v>55</v>
      </c>
    </row>
    <row r="95" ht="15" hidden="1">
      <c r="B95" s="1" t="s">
        <v>154</v>
      </c>
    </row>
    <row r="98" ht="15.75">
      <c r="B98" s="47" t="s">
        <v>223</v>
      </c>
    </row>
    <row r="99" ht="15.75">
      <c r="B99" s="48" t="s">
        <v>224</v>
      </c>
    </row>
    <row r="100" ht="15.75">
      <c r="B100" s="48"/>
    </row>
    <row r="101" ht="15.75">
      <c r="B101" s="48" t="s">
        <v>207</v>
      </c>
    </row>
    <row r="102" ht="15.75">
      <c r="B102" s="47"/>
    </row>
    <row r="103" ht="15.75">
      <c r="B103" s="48" t="s">
        <v>55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D27"/>
  <sheetViews>
    <sheetView zoomScalePageLayoutView="0" workbookViewId="0" topLeftCell="B1">
      <selection activeCell="C10" sqref="C10"/>
    </sheetView>
  </sheetViews>
  <sheetFormatPr defaultColWidth="9.140625" defaultRowHeight="15"/>
  <cols>
    <col min="1" max="1" width="0" style="0" hidden="1" customWidth="1"/>
    <col min="2" max="2" width="69.57421875" style="0" bestFit="1" customWidth="1"/>
    <col min="3" max="3" width="37.00390625" style="0" customWidth="1"/>
  </cols>
  <sheetData>
    <row r="1" spans="2:3" ht="51" customHeight="1">
      <c r="B1" s="205" t="s">
        <v>139</v>
      </c>
      <c r="C1" s="205"/>
    </row>
    <row r="2" ht="15.75" thickBot="1"/>
    <row r="3" spans="2:3" ht="60">
      <c r="B3" s="111" t="s">
        <v>17</v>
      </c>
      <c r="C3" s="120" t="str">
        <f>'1. Общая инф-я'!C4</f>
        <v>Управление Федеральной службы безопасности Российской Федерации по Камчатскому краю (сокращенно – УФСБ России по Камчатскому краю)</v>
      </c>
    </row>
    <row r="4" spans="2:3" ht="15">
      <c r="B4" s="112" t="s">
        <v>18</v>
      </c>
      <c r="C4" s="121">
        <f>'2. О ценах (тарифах)'!C6:M6</f>
        <v>4101092326</v>
      </c>
    </row>
    <row r="5" spans="2:3" ht="15">
      <c r="B5" s="112" t="s">
        <v>19</v>
      </c>
      <c r="C5" s="121">
        <f>'2. О ценах (тарифах)'!C7:M7</f>
        <v>410101001</v>
      </c>
    </row>
    <row r="6" spans="2:3" ht="30.75" thickBot="1">
      <c r="B6" s="113" t="s">
        <v>32</v>
      </c>
      <c r="C6" s="122" t="str">
        <f>'2. О ценах (тарифах)'!C8:M8</f>
        <v>683000, г. Петропавловск-Камчатский, ул. Советская, 34</v>
      </c>
    </row>
    <row r="7" spans="2:3" ht="15">
      <c r="B7" s="114" t="s">
        <v>119</v>
      </c>
      <c r="C7" s="115">
        <v>0</v>
      </c>
    </row>
    <row r="8" spans="2:3" ht="30">
      <c r="B8" s="116" t="s">
        <v>120</v>
      </c>
      <c r="C8" s="117">
        <v>0</v>
      </c>
    </row>
    <row r="9" spans="2:3" ht="15">
      <c r="B9" s="116" t="s">
        <v>121</v>
      </c>
      <c r="C9" s="117" t="s">
        <v>210</v>
      </c>
    </row>
    <row r="10" spans="2:3" ht="30">
      <c r="B10" s="116" t="s">
        <v>122</v>
      </c>
      <c r="C10" s="117">
        <v>0</v>
      </c>
    </row>
    <row r="11" spans="2:3" ht="30.75" thickBot="1">
      <c r="B11" s="118" t="s">
        <v>123</v>
      </c>
      <c r="C11" s="119">
        <v>0</v>
      </c>
    </row>
    <row r="13" ht="15" hidden="1">
      <c r="B13" s="1" t="s">
        <v>152</v>
      </c>
    </row>
    <row r="14" spans="2:3" ht="15" hidden="1">
      <c r="B14" s="1" t="s">
        <v>153</v>
      </c>
      <c r="C14" s="24" t="s">
        <v>155</v>
      </c>
    </row>
    <row r="15" ht="15" hidden="1">
      <c r="B15" s="1" t="s">
        <v>55</v>
      </c>
    </row>
    <row r="16" ht="15" hidden="1">
      <c r="B16" s="1" t="s">
        <v>154</v>
      </c>
    </row>
    <row r="17" ht="15" hidden="1"/>
    <row r="18" spans="2:4" ht="79.5" customHeight="1" hidden="1">
      <c r="B18" s="206" t="s">
        <v>138</v>
      </c>
      <c r="C18" s="206"/>
      <c r="D18" s="206"/>
    </row>
    <row r="19" ht="15" hidden="1"/>
    <row r="20" spans="2:4" ht="111" customHeight="1" hidden="1">
      <c r="B20" s="204" t="s">
        <v>150</v>
      </c>
      <c r="C20" s="204"/>
      <c r="D20" s="204"/>
    </row>
    <row r="22" ht="15.75">
      <c r="B22" s="98" t="s">
        <v>223</v>
      </c>
    </row>
    <row r="23" ht="15.75">
      <c r="B23" s="99" t="s">
        <v>224</v>
      </c>
    </row>
    <row r="25" ht="15.75">
      <c r="B25" s="99" t="s">
        <v>207</v>
      </c>
    </row>
    <row r="27" ht="15.75">
      <c r="B27" s="99" t="s">
        <v>55</v>
      </c>
    </row>
  </sheetData>
  <sheetProtection/>
  <mergeCells count="3">
    <mergeCell ref="B1:C1"/>
    <mergeCell ref="B18:D18"/>
    <mergeCell ref="B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D51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35.421875" style="0" customWidth="1"/>
    <col min="3" max="3" width="54.421875" style="0" customWidth="1"/>
  </cols>
  <sheetData>
    <row r="1" spans="2:3" ht="30" customHeight="1">
      <c r="B1" s="205" t="s">
        <v>140</v>
      </c>
      <c r="C1" s="205"/>
    </row>
    <row r="2" ht="15.75" thickBot="1"/>
    <row r="3" spans="2:3" ht="15">
      <c r="B3" s="8" t="s">
        <v>17</v>
      </c>
      <c r="C3" s="9"/>
    </row>
    <row r="4" spans="2:3" ht="15">
      <c r="B4" s="10" t="s">
        <v>18</v>
      </c>
      <c r="C4" s="11"/>
    </row>
    <row r="5" spans="2:3" ht="15">
      <c r="B5" s="10" t="s">
        <v>19</v>
      </c>
      <c r="C5" s="11"/>
    </row>
    <row r="6" spans="2:3" ht="15.75" thickBot="1">
      <c r="B6" s="12" t="s">
        <v>32</v>
      </c>
      <c r="C6" s="13"/>
    </row>
    <row r="7" spans="2:3" ht="30">
      <c r="B7" s="22" t="s">
        <v>141</v>
      </c>
      <c r="C7" s="23"/>
    </row>
    <row r="8" spans="2:3" ht="30">
      <c r="B8" s="14" t="s">
        <v>142</v>
      </c>
      <c r="C8" s="15"/>
    </row>
    <row r="9" spans="2:3" ht="17.25" customHeight="1">
      <c r="B9" s="14" t="s">
        <v>143</v>
      </c>
      <c r="C9" s="15"/>
    </row>
    <row r="10" spans="2:3" ht="44.25" customHeight="1">
      <c r="B10" s="18" t="s">
        <v>144</v>
      </c>
      <c r="C10" s="15"/>
    </row>
    <row r="11" spans="2:3" ht="30">
      <c r="B11" s="18" t="s">
        <v>124</v>
      </c>
      <c r="C11" s="15"/>
    </row>
    <row r="12" spans="2:3" ht="30">
      <c r="B12" s="18" t="s">
        <v>145</v>
      </c>
      <c r="C12" s="15"/>
    </row>
    <row r="13" spans="2:3" ht="15">
      <c r="B13" s="17" t="s">
        <v>128</v>
      </c>
      <c r="C13" s="15"/>
    </row>
    <row r="14" spans="2:3" ht="15">
      <c r="B14" s="16" t="s">
        <v>125</v>
      </c>
      <c r="C14" s="15"/>
    </row>
    <row r="15" spans="2:3" ht="15">
      <c r="B15" s="16" t="s">
        <v>126</v>
      </c>
      <c r="C15" s="15"/>
    </row>
    <row r="16" spans="2:3" ht="15">
      <c r="B16" s="17" t="s">
        <v>127</v>
      </c>
      <c r="C16" s="15"/>
    </row>
    <row r="17" spans="2:3" ht="15">
      <c r="B17" s="16" t="s">
        <v>125</v>
      </c>
      <c r="C17" s="15"/>
    </row>
    <row r="18" spans="2:3" ht="15">
      <c r="B18" s="16" t="s">
        <v>126</v>
      </c>
      <c r="C18" s="15"/>
    </row>
    <row r="19" spans="2:3" ht="15">
      <c r="B19" s="17" t="s">
        <v>127</v>
      </c>
      <c r="C19" s="15"/>
    </row>
    <row r="20" spans="2:3" ht="15">
      <c r="B20" s="16" t="s">
        <v>125</v>
      </c>
      <c r="C20" s="15"/>
    </row>
    <row r="21" spans="2:3" ht="15">
      <c r="B21" s="16" t="s">
        <v>126</v>
      </c>
      <c r="C21" s="15"/>
    </row>
    <row r="22" spans="2:3" ht="30">
      <c r="B22" s="18" t="s">
        <v>146</v>
      </c>
      <c r="C22" s="15"/>
    </row>
    <row r="23" spans="2:3" ht="15">
      <c r="B23" s="19" t="s">
        <v>129</v>
      </c>
      <c r="C23" s="15"/>
    </row>
    <row r="24" spans="2:3" ht="15">
      <c r="B24" s="19" t="s">
        <v>130</v>
      </c>
      <c r="C24" s="15"/>
    </row>
    <row r="25" spans="2:3" ht="15">
      <c r="B25" s="19" t="s">
        <v>131</v>
      </c>
      <c r="C25" s="15"/>
    </row>
    <row r="26" spans="2:3" ht="30">
      <c r="B26" s="18" t="s">
        <v>147</v>
      </c>
      <c r="C26" s="15"/>
    </row>
    <row r="27" spans="2:3" ht="30">
      <c r="B27" s="18" t="s">
        <v>148</v>
      </c>
      <c r="C27" s="15"/>
    </row>
    <row r="28" spans="2:3" ht="15">
      <c r="B28" s="20" t="s">
        <v>132</v>
      </c>
      <c r="C28" s="15"/>
    </row>
    <row r="29" spans="2:3" ht="15">
      <c r="B29" s="19" t="s">
        <v>125</v>
      </c>
      <c r="C29" s="15"/>
    </row>
    <row r="30" spans="2:3" ht="15">
      <c r="B30" s="19" t="s">
        <v>126</v>
      </c>
      <c r="C30" s="15"/>
    </row>
    <row r="31" spans="2:3" ht="15">
      <c r="B31" s="20" t="s">
        <v>133</v>
      </c>
      <c r="C31" s="15"/>
    </row>
    <row r="32" spans="2:3" ht="15">
      <c r="B32" s="19" t="s">
        <v>125</v>
      </c>
      <c r="C32" s="15"/>
    </row>
    <row r="33" spans="2:3" ht="15">
      <c r="B33" s="19" t="s">
        <v>126</v>
      </c>
      <c r="C33" s="15"/>
    </row>
    <row r="34" spans="2:3" ht="15">
      <c r="B34" s="20" t="s">
        <v>134</v>
      </c>
      <c r="C34" s="15"/>
    </row>
    <row r="35" spans="2:3" ht="15">
      <c r="B35" s="19" t="s">
        <v>125</v>
      </c>
      <c r="C35" s="15"/>
    </row>
    <row r="36" spans="2:3" ht="15">
      <c r="B36" s="19" t="s">
        <v>126</v>
      </c>
      <c r="C36" s="15"/>
    </row>
    <row r="37" spans="2:3" ht="15">
      <c r="B37" s="20" t="s">
        <v>135</v>
      </c>
      <c r="C37" s="15"/>
    </row>
    <row r="38" spans="2:3" ht="15">
      <c r="B38" s="19" t="s">
        <v>125</v>
      </c>
      <c r="C38" s="15"/>
    </row>
    <row r="39" spans="2:3" ht="15">
      <c r="B39" s="19" t="s">
        <v>126</v>
      </c>
      <c r="C39" s="15"/>
    </row>
    <row r="40" spans="2:3" ht="30">
      <c r="B40" s="21" t="s">
        <v>149</v>
      </c>
      <c r="C40" s="15"/>
    </row>
    <row r="42" ht="15">
      <c r="B42" s="1" t="s">
        <v>152</v>
      </c>
    </row>
    <row r="43" spans="2:3" ht="15">
      <c r="B43" s="1" t="s">
        <v>153</v>
      </c>
      <c r="C43" s="24" t="s">
        <v>155</v>
      </c>
    </row>
    <row r="44" ht="15">
      <c r="B44" s="1" t="s">
        <v>55</v>
      </c>
    </row>
    <row r="45" ht="15">
      <c r="B45" s="1" t="s">
        <v>154</v>
      </c>
    </row>
    <row r="47" spans="2:4" ht="80.25" customHeight="1" hidden="1">
      <c r="B47" s="206" t="s">
        <v>138</v>
      </c>
      <c r="C47" s="206"/>
      <c r="D47" s="206"/>
    </row>
    <row r="48" ht="15" hidden="1"/>
    <row r="49" spans="2:4" ht="124.5" customHeight="1" hidden="1">
      <c r="B49" s="204" t="s">
        <v>150</v>
      </c>
      <c r="C49" s="204"/>
      <c r="D49" s="204"/>
    </row>
    <row r="50" ht="15" hidden="1"/>
    <row r="51" spans="2:4" ht="100.5" customHeight="1" hidden="1">
      <c r="B51" s="204" t="s">
        <v>151</v>
      </c>
      <c r="C51" s="204"/>
      <c r="D51" s="204"/>
    </row>
  </sheetData>
  <sheetProtection/>
  <mergeCells count="4">
    <mergeCell ref="B1:C1"/>
    <mergeCell ref="B47:D47"/>
    <mergeCell ref="B49:D49"/>
    <mergeCell ref="B51:D5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Котлярова</dc:creator>
  <cp:keywords/>
  <dc:description/>
  <cp:lastModifiedBy>voitsehovsky</cp:lastModifiedBy>
  <cp:lastPrinted>2016-05-04T00:38:42Z</cp:lastPrinted>
  <dcterms:created xsi:type="dcterms:W3CDTF">2014-02-10T02:22:38Z</dcterms:created>
  <dcterms:modified xsi:type="dcterms:W3CDTF">2016-05-04T00:38:45Z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