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00" firstSheet="2" activeTab="4"/>
  </bookViews>
  <sheets>
    <sheet name="Паспорт ИП" sheetId="1" r:id="rId1"/>
    <sheet name="2-ИП ТС" sheetId="2" r:id="rId2"/>
    <sheet name="3-ИП ТС" sheetId="3" r:id="rId3"/>
    <sheet name="4-ИП ТС" sheetId="4" r:id="rId4"/>
    <sheet name="5-ИП ТС Финплан " sheetId="5" r:id="rId5"/>
    <sheet name="Отчет" sheetId="6" r:id="rId6"/>
  </sheets>
  <externalReferences>
    <externalReference r:id="rId9"/>
  </externalReferences>
  <definedNames>
    <definedName name="VD">'[1]TEHSHEET'!$D$1:$D$10</definedName>
    <definedName name="_xlnm.Print_Titles" localSheetId="1">'2-ИП ТС'!$15:$17</definedName>
    <definedName name="_xlnm.Print_Area" localSheetId="1">'2-ИП ТС'!$A$1:$R$40</definedName>
    <definedName name="_xlnm.Print_Area" localSheetId="2">'3-ИП ТС'!$A$1:$I$27</definedName>
    <definedName name="_xlnm.Print_Area" localSheetId="3">'4-ИП ТС'!$A$1:$AA$19</definedName>
    <definedName name="_xlnm.Print_Area" localSheetId="4">'5-ИП ТС Финплан '!$A$1:$I$31</definedName>
    <definedName name="_xlnm.Print_Area" localSheetId="5">'Отчет'!$A$1:$I$35</definedName>
    <definedName name="_xlnm.Print_Area" localSheetId="0">'Паспорт ИП'!$A$1:$E$27</definedName>
  </definedNames>
  <calcPr fullCalcOnLoad="1"/>
</workbook>
</file>

<file path=xl/sharedStrings.xml><?xml version="1.0" encoding="utf-8"?>
<sst xmlns="http://schemas.openxmlformats.org/spreadsheetml/2006/main" count="273" uniqueCount="202">
  <si>
    <t>Форма № 1-ИП ТС</t>
  </si>
  <si>
    <t>(наименование регулируемой организации)</t>
  </si>
  <si>
    <t>Наименование организации, в отношении которой разрабатывается инвестиционная программ в сфере теплоснабжения</t>
  </si>
  <si>
    <t>Местонахождение регулируемой организации</t>
  </si>
  <si>
    <t>Сроки реализации инвенстиционной программы</t>
  </si>
  <si>
    <t xml:space="preserve">Лицо, ответственное за разработку инвестиционной программы  </t>
  </si>
  <si>
    <t>Контактная информация лица, ответственного за разработку инвестиционной программы</t>
  </si>
  <si>
    <t>Наименование органа исполнительной власти  субъекта РФ или органа местного самоуправления, утвердившего инвестиционную программу</t>
  </si>
  <si>
    <t>Местонахождение органа, утвердившего инвестиционную программу</t>
  </si>
  <si>
    <t xml:space="preserve">Должностное лицо, утвердившее инвестиционную программу </t>
  </si>
  <si>
    <t>Дата утверждения инвестиционной программы</t>
  </si>
  <si>
    <t>Контактная информация лица, ответственного за утверждение инвестиционной программы</t>
  </si>
  <si>
    <t>Наименование органа 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</si>
  <si>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</si>
  <si>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 xml:space="preserve">Должностное лицо, согласовавшее инвестиционную программу </t>
  </si>
  <si>
    <t>Дата согласования инвестиционной программы</t>
  </si>
  <si>
    <t>Контактная информация лица, ответственного за согласование инвестиционной программы</t>
  </si>
  <si>
    <t>Руководитель регулируемой организации</t>
  </si>
  <si>
    <t>М.П.</t>
  </si>
  <si>
    <t>Форма № 2-ИП ТС</t>
  </si>
  <si>
    <t xml:space="preserve">  </t>
  </si>
  <si>
    <t>№
п/п</t>
  </si>
  <si>
    <t xml:space="preserve"> Наименование мероприятий</t>
  </si>
  <si>
    <t>Обоснование необходимости (цель реализации)</t>
  </si>
  <si>
    <t>Описание и место расположения объекта</t>
  </si>
  <si>
    <t xml:space="preserve">Основные технические характеристики </t>
  </si>
  <si>
    <t>Год начала реализации мероприятия</t>
  </si>
  <si>
    <t>Год окончания реализации мероприятия</t>
  </si>
  <si>
    <t>Ед.изм.</t>
  </si>
  <si>
    <t>Значение показателя</t>
  </si>
  <si>
    <t>Всего</t>
  </si>
  <si>
    <t>в т.ч. по годам</t>
  </si>
  <si>
    <t xml:space="preserve">Остаток  финансирования </t>
  </si>
  <si>
    <t>в т.ч. за счет платы за подключение</t>
  </si>
  <si>
    <t>до реализации мероприятия</t>
  </si>
  <si>
    <t>после реализации мероприятия</t>
  </si>
  <si>
    <t>Группа 1. Строительство, реконструкция  или  модернизация объектов в целях подключения потребителей:</t>
  </si>
  <si>
    <t>Всего по группе 1.</t>
  </si>
  <si>
    <t>Группа 2. Строительство новых объектов  системы централизованного теплоснабжения, не связанных с подключением новых потребителей, в том числе строительство новых тепловых сетей</t>
  </si>
  <si>
    <t>Всего по группе 2.</t>
  </si>
  <si>
    <t>Группа 3. Реконструкция или модернизация существующих объектов в целях снижения уровня износа существующих объектов  и (или) поставки энергии от разных источников</t>
  </si>
  <si>
    <t>3.1.1.</t>
  </si>
  <si>
    <t>3.1.2.</t>
  </si>
  <si>
    <t>Всего по группе 3.</t>
  </si>
  <si>
    <t>Группа 4. Мероприятия, направленные на снижение негативного воздействия  на окружающую среду, достижение  плановых значений показателей  надежности и энергетической эффективности объектов теплоснабжения , повышение эффективности работы систем централизованного теплоснабжения</t>
  </si>
  <si>
    <t>Всего по группе 4.</t>
  </si>
  <si>
    <t>Группа 5. Вывод из эксплуатации, консервация и демонтаж  объектов системы централизованного теплоснабжения</t>
  </si>
  <si>
    <t>Всего по группе 5.</t>
  </si>
  <si>
    <t>ИТОГО по программе</t>
  </si>
  <si>
    <t>Ф.И.О.</t>
  </si>
  <si>
    <t>Форма № 3 - ИП ТС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</si>
  <si>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</si>
  <si>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>№ п/п</t>
  </si>
  <si>
    <t>Наименование показателя</t>
  </si>
  <si>
    <t>Ед. изм.</t>
  </si>
  <si>
    <t>фактические значения</t>
  </si>
  <si>
    <t>Плановые значения</t>
  </si>
  <si>
    <t>Утвержденный период</t>
  </si>
  <si>
    <t>в т.ч. по годам реализации</t>
  </si>
  <si>
    <t>Удельный расход электрической энергии на транспортировку теплоносителя</t>
  </si>
  <si>
    <t>кВт·ч/м3</t>
  </si>
  <si>
    <t>Удельный расход условного топлива на выработку единицы тепловой энергии и (или) теплоносителя</t>
  </si>
  <si>
    <t xml:space="preserve">т.у.т./Гкал </t>
  </si>
  <si>
    <t>т.у.т./м3*</t>
  </si>
  <si>
    <t>Объем присоединяемой тепловой нагрузки новых потребителей</t>
  </si>
  <si>
    <t>Гкал/ч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</si>
  <si>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</si>
  <si>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%</t>
  </si>
  <si>
    <t>Потери тепловой энергии при передаче тепловой энергии по тепловым сетям</t>
  </si>
  <si>
    <t>Гкал в год</t>
  </si>
  <si>
    <t>% от полезного отпуска тепловой энергии</t>
  </si>
  <si>
    <t>Потери теплоносителя при передаче тепловой энергии по тепловым сетям</t>
  </si>
  <si>
    <t>тонн в год для воды**</t>
  </si>
  <si>
    <t>в соответствии с законодательством РФ об охране окружающей среды</t>
  </si>
  <si>
    <t>Форма № 4-ИП ТС</t>
  </si>
  <si>
    <t xml:space="preserve">Наименование объекта 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</si>
  <si>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</si>
  <si>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</si>
  <si>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</si>
  <si>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</si>
  <si>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</si>
  <si>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</si>
  <si>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</si>
  <si>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 xml:space="preserve">Текущее значение </t>
  </si>
  <si>
    <t>Плановое значение</t>
  </si>
  <si>
    <t>Текущее значение</t>
  </si>
  <si>
    <t>Финансовый план</t>
  </si>
  <si>
    <t>Источники финансирования</t>
  </si>
  <si>
    <t>по видам деятельности</t>
  </si>
  <si>
    <t xml:space="preserve"> по годам реализации инвестпрограммы</t>
  </si>
  <si>
    <t>указать вид деятельности</t>
  </si>
  <si>
    <t>1.</t>
  </si>
  <si>
    <t xml:space="preserve">Собственные средства </t>
  </si>
  <si>
    <t xml:space="preserve">1.1. </t>
  </si>
  <si>
    <t>амортизационные отчисления</t>
  </si>
  <si>
    <t>1.2.</t>
  </si>
  <si>
    <t>прибыль, направленная на инвестиции</t>
  </si>
  <si>
    <t>1.3.</t>
  </si>
  <si>
    <t>средства, полученные за счет платы за подключение</t>
  </si>
  <si>
    <t>1.4.</t>
  </si>
  <si>
    <t>прочие собственные средства, в т.ч. средства от эмиссии ценных бумаг</t>
  </si>
  <si>
    <t xml:space="preserve">2. </t>
  </si>
  <si>
    <t>Привлеченные средства</t>
  </si>
  <si>
    <t>2.1.</t>
  </si>
  <si>
    <t>кредиты</t>
  </si>
  <si>
    <t>2.2.</t>
  </si>
  <si>
    <t>займы организаций</t>
  </si>
  <si>
    <t>2.3.</t>
  </si>
  <si>
    <t>прочие привлеченные средства</t>
  </si>
  <si>
    <t xml:space="preserve">3. </t>
  </si>
  <si>
    <t>Бюджетное финансирование</t>
  </si>
  <si>
    <t>4.</t>
  </si>
  <si>
    <t>Прочие источники  финансирования, в.т.ч. лизинг</t>
  </si>
  <si>
    <t>Форма № 6.1-ИП ТС</t>
  </si>
  <si>
    <t>Отчет об исполнении инвестиционной программы</t>
  </si>
  <si>
    <t>Стоимость мероприятий , тыс. руб. (с НДС)</t>
  </si>
  <si>
    <t>Примечание</t>
  </si>
  <si>
    <t>план</t>
  </si>
  <si>
    <t>факт</t>
  </si>
  <si>
    <t xml:space="preserve">план </t>
  </si>
  <si>
    <t>Региональная служба по тарифам и ценам Камчатского края</t>
  </si>
  <si>
    <t>"_______"________________ 20____ г.</t>
  </si>
  <si>
    <t>Акционерное общество  "Тепло Земли"</t>
  </si>
  <si>
    <t>Акционерное общество " Тепло Земли"</t>
  </si>
  <si>
    <t>Администрация Паратунского сельского поселения</t>
  </si>
  <si>
    <t>684034, Камчатский край, Елизовский район, п. Паратунка, ул. Нагорная 31 , тел/факс 8(41531) 33-5-48</t>
  </si>
  <si>
    <t>Диаметр/протяженность</t>
  </si>
  <si>
    <t> мм/м</t>
  </si>
  <si>
    <t> 0</t>
  </si>
  <si>
    <t>Общая номинальная подача</t>
  </si>
  <si>
    <t>м3/ч</t>
  </si>
  <si>
    <t>Акционерное общество "Тепло Земли"</t>
  </si>
  <si>
    <t>Показатели, характеризующие снижение негативного воздействия  на окружающую среду, определяемые в соответствии с законодательством РФ об охране окружающей среды:</t>
  </si>
  <si>
    <t>куб. м. для пара***</t>
  </si>
  <si>
    <t>не установлены</t>
  </si>
  <si>
    <t xml:space="preserve">Модернизация насосных станций ЦНС, НС №3, НС Э-91, НС ПДИ, НС Т-3, НС №2 (Здание насосной станции центральная, насосная станция №3, тепловой пункт на скважине Э-91, бойлерная, здание насосная станция №2) </t>
  </si>
  <si>
    <t xml:space="preserve">Камчатский край, Елизовский МР, Паратунское СП, (ЦНС к/н 41:05:0101100:159; НС №3 к/н 41:05:0101099:716; НС Э-91 х=551376,08/ у=1384616,82; НС ПДИ х=551934,48/ у=1384679,69; НС Т-3 х=552413,58/ у=1385347,67; НС №2 к/н 41:05:0101096:672. </t>
  </si>
  <si>
    <t>тел. (41531)3-44-44, факс. (41531)7-48-10</t>
  </si>
  <si>
    <t>684035, Камчатский край, Елизовский район, п. Термальный, ул. Паратунская, тел. 8(4152) 469-171, тел/факс 8(41531) 34-4-44</t>
  </si>
  <si>
    <t>тел/факс. 8(4152) 428-381</t>
  </si>
  <si>
    <t>тел. 8(41531)74820</t>
  </si>
  <si>
    <t>Расходы  на реализацию мероприятий в прогнозных ценах, тыс. руб. (с НДС)</t>
  </si>
  <si>
    <t>И.А. Бельков</t>
  </si>
  <si>
    <t xml:space="preserve">Акционерное общество "Тепло Земли" 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</si>
  <si>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</si>
  <si>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шт.</t>
  </si>
  <si>
    <t>2025</t>
  </si>
  <si>
    <t>Обеспечение баланса тепловой энергии (мощности) и тепловой нагрузки как в расчетных условиях, так и (с учетом резервных источников тепловой энергии, принадлежащих потребителям, и резервирования в системе теплоснабжения) в вероятных нерасчетных погодных условиях"</t>
  </si>
  <si>
    <t>2022-2025 годы</t>
  </si>
  <si>
    <t>Профинансировано к 2021г.</t>
  </si>
  <si>
    <t>Проект</t>
  </si>
  <si>
    <t>Расходы на реализацию инвестиционной программы
(тыс.руб. без НДС)</t>
  </si>
  <si>
    <t>в сфере теплоснабжения Паратунского сельского поселения Акционерное общество "Тепло Земли"</t>
  </si>
  <si>
    <t>Главный инженер
Мишалов Дмитрий Геннадьевич</t>
  </si>
  <si>
    <t>683017, Камчатский край, г. Петропавловск-Камчасткий,
ул. Ленинградская, 118</t>
  </si>
  <si>
    <t xml:space="preserve">Глава администрации Паратунского сельского поселения Хорольская Е.А. </t>
  </si>
  <si>
    <t>Строительство новых тепловых сетей в целях подключения потребителей</t>
  </si>
  <si>
    <t xml:space="preserve">1.2. </t>
  </si>
  <si>
    <t>Строительство иных объектов системы централизованного теплоснабжения за исключением тепловых сетей, в целях подключения потребителей</t>
  </si>
  <si>
    <t xml:space="preserve">1.3. </t>
  </si>
  <si>
    <t>Увеличение пропускной способности существующих тепловых сетей в целях подключения потребителей</t>
  </si>
  <si>
    <t xml:space="preserve">1.4. </t>
  </si>
  <si>
    <t>Увеличение мощности и производительности существующих объектов централизованного теплоснабжения, за исключением тепловых сетей в целях подключения потребителей</t>
  </si>
  <si>
    <t xml:space="preserve">3.1. </t>
  </si>
  <si>
    <t xml:space="preserve">Реконструкция или модернизация существующих тепловых сетей </t>
  </si>
  <si>
    <t>3.1.3.</t>
  </si>
  <si>
    <t>Выполнение проектно-изыскательских работ по объекту: Реконструкция тепловой сети от НС №Т-3 до НС №2 (трубопровод от НС Т-3 до насосной станции №2)</t>
  </si>
  <si>
    <t>Реконструкция тепловой сети от НС №Т-3 до НС №2 (трубопровод от НС Т-3 до насосной станции №2)</t>
  </si>
  <si>
    <t xml:space="preserve">3.2. </t>
  </si>
  <si>
    <t xml:space="preserve">Реконструкция или модернизация существующих объектов  системы централизованного теплоснабжения, за исключением тепловых сетей </t>
  </si>
  <si>
    <t xml:space="preserve">5.1. </t>
  </si>
  <si>
    <t xml:space="preserve">Вывод из эксплуатации, консервация и демонтаж тепловых сетей </t>
  </si>
  <si>
    <t>5.2.</t>
  </si>
  <si>
    <t xml:space="preserve">Вывод из эксплуатации, консервация и демонтаж иных объектов  системы централизованного теплоснабжения, за исключением тепловых сетей </t>
  </si>
  <si>
    <t xml:space="preserve">Наименование показателя (мощность, протяженность, диаметр, и т.п.)
</t>
  </si>
  <si>
    <t>не установлен</t>
  </si>
  <si>
    <t xml:space="preserve">5.2. </t>
  </si>
  <si>
    <t>Камчатский край, Елизовский МР, Паратунское СП, 41:05:0000000:1740</t>
  </si>
  <si>
    <t>Восстановление ресурса полностью изношенного оборудования</t>
  </si>
  <si>
    <t>  Ø159 мм/ 2081 м</t>
  </si>
  <si>
    <t>  Ø159 мм/ 2110 м</t>
  </si>
  <si>
    <t>производство(некомбинированная выработка)+передача+     сбыт</t>
  </si>
  <si>
    <t>Приложение 1</t>
  </si>
  <si>
    <t>к постановлению Региональной службы</t>
  </si>
  <si>
    <t>по тарифам и ценам Камчатского края</t>
  </si>
  <si>
    <t>Паспорт инвестиционной программы в сфере теплоснабжения</t>
  </si>
  <si>
    <t xml:space="preserve">Врио руководителя Региональной службы по тарифам и ценам Камчатского края Губинский В.А. </t>
  </si>
  <si>
    <t>"_______"________________ 2021 год</t>
  </si>
  <si>
    <t>Инвестиционная программа в сфере теплоснабжения Паратунского сельского поселения Елизовского муниципального района на 2022-2025 годы</t>
  </si>
  <si>
    <r>
      <t xml:space="preserve">в сфере теплоснабжения Паратунского сельского поселения  Елизовского муниципального района на </t>
    </r>
    <r>
      <rPr>
        <b/>
        <u val="single"/>
        <sz val="10"/>
        <color indexed="8"/>
        <rFont val="Times New Roman"/>
        <family val="1"/>
      </rPr>
      <t>2022-2025 годы</t>
    </r>
  </si>
  <si>
    <t>Показатели надежности и энергетической эффективности  объектов централизованного теплоснабжения Паратунского сельского поселения Елизовского муниципального района на 2022- 2025 годы</t>
  </si>
  <si>
    <t>Форма № 5-ИП ТС</t>
  </si>
  <si>
    <t>в сфере теплоснабжения Паратунского сельского поселения Елизовского муниципального района на 2022-2025 годы</t>
  </si>
  <si>
    <t xml:space="preserve">Приложение 2 </t>
  </si>
  <si>
    <t>Приложение 3</t>
  </si>
  <si>
    <t>Приложение 4</t>
  </si>
  <si>
    <t>Приложение 5</t>
  </si>
  <si>
    <t>от хх.хх.2021 № ХХ</t>
  </si>
  <si>
    <t>2-ИП ТС, с НДС</t>
  </si>
  <si>
    <t>2-ИП ТС, без НДС</t>
  </si>
  <si>
    <t>Проверка с листом 2-ИП ТС</t>
  </si>
  <si>
    <t>отклонение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</si>
</sst>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_₽"/>
    <numFmt numFmtId="182" formatCode="#,##0.000\ _₽"/>
    <numFmt numFmtId="183" formatCode="#,##0.0000\ _₽"/>
    <numFmt numFmtId="184" formatCode="0.00000"/>
    <numFmt numFmtId="185" formatCode="0.0000"/>
    <numFmt numFmtId="186" formatCode="0.000"/>
    <numFmt numFmtId="187" formatCode="0.000000"/>
    <numFmt numFmtId="188" formatCode="0.00000000"/>
    <numFmt numFmtId="189" formatCode="0.0000000"/>
    <numFmt numFmtId="190" formatCode="[$-FC19]d\ mmmm\ yyyy\ &quot;г.&quot;"/>
    <numFmt numFmtId="191" formatCode="#,##0.00\ &quot;₽&quot;"/>
    <numFmt numFmtId="192" formatCode="#,##0.000"/>
    <numFmt numFmtId="193" formatCode="0.0000000000"/>
    <numFmt numFmtId="194" formatCode="0.00000000000"/>
    <numFmt numFmtId="195" formatCode="0.000000000"/>
    <numFmt numFmtId="196" formatCode="#,##0.0"/>
    <numFmt numFmtId="197" formatCode="#,##0.000\ &quot;₽&quot;"/>
    <numFmt numFmtId="198" formatCode="#,##0.0000\ &quot;₽&quot;"/>
  </numFmts>
  <fonts count="61">
    <font>
      <sz val="10"/>
      <color indexed="8"/>
      <name val="Arial Cyr"/>
      <family val="0"/>
    </font>
    <font>
      <b/>
      <sz val="12"/>
      <color indexed="8"/>
      <name val="Arial Narrow"/>
      <family val="0"/>
    </font>
    <font>
      <sz val="12"/>
      <color indexed="8"/>
      <name val="Arial Narrow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C00000"/>
      <name val="Arial Cyr"/>
      <family val="0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81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181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181" fontId="4" fillId="33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2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2" fontId="4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81" fontId="4" fillId="0" borderId="22" xfId="0" applyNumberFormat="1" applyFont="1" applyFill="1" applyBorder="1" applyAlignment="1" applyProtection="1">
      <alignment horizontal="center" vertical="center" wrapText="1"/>
      <protection/>
    </xf>
    <xf numFmtId="2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81" fontId="4" fillId="0" borderId="16" xfId="0" applyNumberFormat="1" applyFont="1" applyFill="1" applyBorder="1" applyAlignment="1" applyProtection="1">
      <alignment horizontal="center" vertical="center" wrapText="1"/>
      <protection/>
    </xf>
    <xf numFmtId="2" fontId="4" fillId="0" borderId="24" xfId="0" applyNumberFormat="1" applyFont="1" applyFill="1" applyBorder="1" applyAlignment="1" applyProtection="1">
      <alignment horizontal="center" vertical="center" wrapText="1"/>
      <protection/>
    </xf>
    <xf numFmtId="2" fontId="4" fillId="0" borderId="25" xfId="0" applyNumberFormat="1" applyFont="1" applyFill="1" applyBorder="1" applyAlignment="1" applyProtection="1">
      <alignment horizontal="center" vertical="center" wrapText="1"/>
      <protection/>
    </xf>
    <xf numFmtId="181" fontId="5" fillId="0" borderId="26" xfId="0" applyNumberFormat="1" applyFont="1" applyFill="1" applyBorder="1" applyAlignment="1" applyProtection="1">
      <alignment horizontal="center" vertical="center" wrapText="1"/>
      <protection/>
    </xf>
    <xf numFmtId="181" fontId="5" fillId="0" borderId="27" xfId="0" applyNumberFormat="1" applyFont="1" applyFill="1" applyBorder="1" applyAlignment="1" applyProtection="1">
      <alignment horizontal="center" vertical="center" wrapText="1"/>
      <protection/>
    </xf>
    <xf numFmtId="181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4" fontId="10" fillId="0" borderId="0" xfId="0" applyNumberFormat="1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vertical="top" wrapText="1"/>
      <protection/>
    </xf>
    <xf numFmtId="1" fontId="5" fillId="0" borderId="0" xfId="0" applyNumberFormat="1" applyFont="1" applyFill="1" applyBorder="1" applyAlignment="1" applyProtection="1">
      <alignment horizontal="center" vertical="top" wrapText="1"/>
      <protection/>
    </xf>
    <xf numFmtId="4" fontId="4" fillId="0" borderId="12" xfId="0" applyNumberFormat="1" applyFont="1" applyFill="1" applyBorder="1" applyAlignment="1" applyProtection="1">
      <alignment vertical="top"/>
      <protection/>
    </xf>
    <xf numFmtId="4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 horizontal="right" vertical="center"/>
      <protection/>
    </xf>
    <xf numFmtId="4" fontId="4" fillId="0" borderId="33" xfId="0" applyNumberFormat="1" applyFont="1" applyFill="1" applyBorder="1" applyAlignment="1" applyProtection="1">
      <alignment horizontal="center" vertical="center" wrapText="1"/>
      <protection/>
    </xf>
    <xf numFmtId="4" fontId="4" fillId="0" borderId="34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16" fillId="0" borderId="12" xfId="0" applyFont="1" applyFill="1" applyBorder="1" applyAlignment="1" applyProtection="1">
      <alignment horizontal="center" vertical="top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Fill="1" applyBorder="1" applyAlignment="1" applyProtection="1">
      <alignment horizontal="center"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4" fontId="4" fillId="0" borderId="12" xfId="0" applyNumberFormat="1" applyFont="1" applyFill="1" applyBorder="1" applyAlignment="1" applyProtection="1">
      <alignment horizontal="center" vertical="top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Fill="1" applyBorder="1" applyAlignment="1" applyProtection="1">
      <alignment horizontal="left" vertical="top" wrapText="1"/>
      <protection/>
    </xf>
    <xf numFmtId="4" fontId="60" fillId="0" borderId="12" xfId="0" applyNumberFormat="1" applyFont="1" applyFill="1" applyBorder="1" applyAlignment="1" applyProtection="1">
      <alignment horizontal="center" vertical="top" wrapText="1"/>
      <protection/>
    </xf>
    <xf numFmtId="4" fontId="6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/>
      <protection/>
    </xf>
    <xf numFmtId="49" fontId="4" fillId="0" borderId="36" xfId="0" applyNumberFormat="1" applyFont="1" applyFill="1" applyBorder="1" applyAlignment="1" applyProtection="1">
      <alignment horizontal="left" vertical="center" wrapText="1"/>
      <protection/>
    </xf>
    <xf numFmtId="49" fontId="4" fillId="0" borderId="37" xfId="0" applyNumberFormat="1" applyFont="1" applyFill="1" applyBorder="1" applyAlignment="1" applyProtection="1">
      <alignment horizontal="left" vertical="center" wrapText="1"/>
      <protection/>
    </xf>
    <xf numFmtId="49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49" fontId="5" fillId="0" borderId="39" xfId="0" applyNumberFormat="1" applyFont="1" applyFill="1" applyBorder="1" applyAlignment="1" applyProtection="1">
      <alignment horizontal="left" vertical="center" wrapText="1"/>
      <protection/>
    </xf>
    <xf numFmtId="49" fontId="5" fillId="0" borderId="40" xfId="0" applyNumberFormat="1" applyFont="1" applyFill="1" applyBorder="1" applyAlignment="1" applyProtection="1">
      <alignment horizontal="left" vertical="center" wrapText="1"/>
      <protection/>
    </xf>
    <xf numFmtId="49" fontId="5" fillId="0" borderId="41" xfId="0" applyNumberFormat="1" applyFont="1" applyFill="1" applyBorder="1" applyAlignment="1" applyProtection="1">
      <alignment horizontal="left" vertical="center" wrapText="1"/>
      <protection/>
    </xf>
    <xf numFmtId="0" fontId="5" fillId="0" borderId="42" xfId="0" applyFont="1" applyFill="1" applyBorder="1" applyAlignment="1" applyProtection="1">
      <alignment horizontal="left" vertical="center" wrapText="1"/>
      <protection/>
    </xf>
    <xf numFmtId="0" fontId="5" fillId="0" borderId="43" xfId="0" applyFont="1" applyFill="1" applyBorder="1" applyAlignment="1" applyProtection="1">
      <alignment horizontal="left" vertical="center" wrapText="1"/>
      <protection/>
    </xf>
    <xf numFmtId="0" fontId="5" fillId="0" borderId="44" xfId="0" applyFont="1" applyFill="1" applyBorder="1" applyAlignment="1" applyProtection="1">
      <alignment horizontal="left" vertical="center" wrapText="1"/>
      <protection/>
    </xf>
    <xf numFmtId="49" fontId="4" fillId="0" borderId="45" xfId="0" applyNumberFormat="1" applyFont="1" applyFill="1" applyBorder="1" applyAlignment="1" applyProtection="1">
      <alignment horizontal="left" vertical="center" wrapText="1"/>
      <protection/>
    </xf>
    <xf numFmtId="49" fontId="4" fillId="0" borderId="46" xfId="0" applyNumberFormat="1" applyFont="1" applyFill="1" applyBorder="1" applyAlignment="1" applyProtection="1">
      <alignment horizontal="left" vertical="center" wrapText="1"/>
      <protection/>
    </xf>
    <xf numFmtId="49" fontId="4" fillId="0" borderId="47" xfId="0" applyNumberFormat="1" applyFont="1" applyFill="1" applyBorder="1" applyAlignment="1" applyProtection="1">
      <alignment horizontal="left" vertical="center" wrapText="1"/>
      <protection/>
    </xf>
    <xf numFmtId="0" fontId="5" fillId="0" borderId="48" xfId="0" applyFont="1" applyFill="1" applyBorder="1" applyAlignment="1" applyProtection="1">
      <alignment horizontal="left" vertical="center" wrapText="1"/>
      <protection/>
    </xf>
    <xf numFmtId="0" fontId="5" fillId="0" borderId="49" xfId="0" applyFont="1" applyFill="1" applyBorder="1" applyAlignment="1" applyProtection="1">
      <alignment horizontal="left" vertical="center" wrapText="1"/>
      <protection/>
    </xf>
    <xf numFmtId="0" fontId="5" fillId="0" borderId="50" xfId="0" applyFont="1" applyFill="1" applyBorder="1" applyAlignment="1" applyProtection="1">
      <alignment horizontal="left" vertical="center" wrapText="1"/>
      <protection/>
    </xf>
    <xf numFmtId="0" fontId="4" fillId="0" borderId="51" xfId="0" applyFont="1" applyFill="1" applyBorder="1" applyAlignment="1" applyProtection="1">
      <alignment horizontal="left" vertical="center" wrapText="1"/>
      <protection/>
    </xf>
    <xf numFmtId="0" fontId="4" fillId="0" borderId="52" xfId="0" applyFont="1" applyFill="1" applyBorder="1" applyAlignment="1" applyProtection="1">
      <alignment horizontal="left" vertical="center" wrapText="1"/>
      <protection/>
    </xf>
    <xf numFmtId="49" fontId="4" fillId="0" borderId="53" xfId="0" applyNumberFormat="1" applyFont="1" applyFill="1" applyBorder="1" applyAlignment="1" applyProtection="1">
      <alignment horizontal="left" vertical="center" wrapText="1"/>
      <protection/>
    </xf>
    <xf numFmtId="49" fontId="4" fillId="0" borderId="54" xfId="0" applyNumberFormat="1" applyFont="1" applyFill="1" applyBorder="1" applyAlignment="1" applyProtection="1">
      <alignment horizontal="left" vertical="center" wrapText="1"/>
      <protection/>
    </xf>
    <xf numFmtId="49" fontId="4" fillId="0" borderId="5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2" fontId="4" fillId="0" borderId="56" xfId="0" applyNumberFormat="1" applyFont="1" applyFill="1" applyBorder="1" applyAlignment="1" applyProtection="1">
      <alignment horizontal="left" vertical="center" wrapText="1"/>
      <protection/>
    </xf>
    <xf numFmtId="2" fontId="4" fillId="0" borderId="33" xfId="0" applyNumberFormat="1" applyFont="1" applyFill="1" applyBorder="1" applyAlignment="1" applyProtection="1">
      <alignment horizontal="left" vertical="center" wrapText="1"/>
      <protection/>
    </xf>
    <xf numFmtId="2" fontId="5" fillId="0" borderId="57" xfId="0" applyNumberFormat="1" applyFont="1" applyFill="1" applyBorder="1" applyAlignment="1" applyProtection="1">
      <alignment horizontal="left" vertical="center" wrapText="1"/>
      <protection/>
    </xf>
    <xf numFmtId="2" fontId="5" fillId="0" borderId="30" xfId="0" applyNumberFormat="1" applyFont="1" applyFill="1" applyBorder="1" applyAlignment="1" applyProtection="1">
      <alignment horizontal="left" vertical="center" wrapText="1"/>
      <protection/>
    </xf>
    <xf numFmtId="2" fontId="5" fillId="0" borderId="58" xfId="0" applyNumberFormat="1" applyFont="1" applyFill="1" applyBorder="1" applyAlignment="1" applyProtection="1">
      <alignment horizontal="left" vertical="center" wrapText="1"/>
      <protection/>
    </xf>
    <xf numFmtId="2" fontId="4" fillId="0" borderId="59" xfId="0" applyNumberFormat="1" applyFont="1" applyFill="1" applyBorder="1" applyAlignment="1" applyProtection="1">
      <alignment horizontal="left" vertical="center" wrapText="1"/>
      <protection/>
    </xf>
    <xf numFmtId="2" fontId="4" fillId="0" borderId="46" xfId="0" applyNumberFormat="1" applyFont="1" applyFill="1" applyBorder="1" applyAlignment="1" applyProtection="1">
      <alignment horizontal="left" vertical="center" wrapText="1"/>
      <protection/>
    </xf>
    <xf numFmtId="2" fontId="4" fillId="0" borderId="47" xfId="0" applyNumberFormat="1" applyFont="1" applyFill="1" applyBorder="1" applyAlignment="1" applyProtection="1">
      <alignment horizontal="left" vertical="center" wrapText="1"/>
      <protection/>
    </xf>
    <xf numFmtId="0" fontId="5" fillId="0" borderId="60" xfId="0" applyFont="1" applyFill="1" applyBorder="1" applyAlignment="1" applyProtection="1">
      <alignment horizontal="left" vertical="center" wrapText="1"/>
      <protection/>
    </xf>
    <xf numFmtId="0" fontId="5" fillId="0" borderId="61" xfId="0" applyFont="1" applyFill="1" applyBorder="1" applyAlignment="1" applyProtection="1">
      <alignment horizontal="left" vertical="center" wrapText="1"/>
      <protection/>
    </xf>
    <xf numFmtId="0" fontId="5" fillId="0" borderId="62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top" wrapText="1"/>
      <protection/>
    </xf>
    <xf numFmtId="0" fontId="15" fillId="0" borderId="3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49" fontId="4" fillId="0" borderId="6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64" xfId="0" applyFont="1" applyFill="1" applyBorder="1" applyAlignment="1" applyProtection="1">
      <alignment horizontal="center" vertical="center" wrapText="1"/>
      <protection/>
    </xf>
    <xf numFmtId="0" fontId="5" fillId="0" borderId="65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Процентный 4" xfId="58"/>
    <cellStyle name="Связанная ячейка" xfId="59"/>
    <cellStyle name="Текст предупреждения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g-server\Documents\&#1069;&#1082;&#1086;&#1085;&#1086;&#1084;&#1080;&#1095;&#1077;&#1089;&#1082;&#1080;&#1081;%20&#1086;&#1090;&#1076;&#1077;&#1083;\&#1053;&#1080;&#1085;&#1072;\&#1052;&#1086;&#1080;%20&#1076;&#1086;&#1082;&#1091;&#1084;&#1077;&#1085;&#1090;&#1099;%202011-2014\&#1056;&#1069;&#1050;\&#1054;&#1090;&#1095;&#1077;&#1090;%20&#1087;&#1086;%20&#1080;&#1085;&#1074;&#1077;&#1089;&#1090;&#1080;&#1094;.%20&#1056;&#1057;&#1058;\INV.WARM.QV.2010(v2.0)%20&#1055;&#1072;&#1088;&#1072;&#1090;&#1091;&#1085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_MO"/>
      <sheetName val="REESTR_ORG"/>
      <sheetName val="REESTR_FILTERED"/>
      <sheetName val="modfrmReestr"/>
      <sheetName val="modCommandButton"/>
      <sheetName val="modReestr"/>
    </sheetNames>
    <sheetDataSet>
      <sheetData sheetId="6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85" zoomScaleNormal="85" zoomScaleSheetLayoutView="85" zoomScalePageLayoutView="0" workbookViewId="0" topLeftCell="A1">
      <selection activeCell="C22" sqref="C22:E22"/>
    </sheetView>
  </sheetViews>
  <sheetFormatPr defaultColWidth="9.00390625" defaultRowHeight="12.75" customHeight="1"/>
  <cols>
    <col min="1" max="1" width="1.625" style="0" customWidth="1"/>
    <col min="2" max="2" width="43.625" style="0" customWidth="1"/>
    <col min="3" max="4" width="18.875" style="0" customWidth="1"/>
    <col min="5" max="5" width="21.625" style="0" customWidth="1"/>
    <col min="6" max="10" width="8.25390625" style="0" customWidth="1"/>
  </cols>
  <sheetData>
    <row r="1" ht="12.75" customHeight="1">
      <c r="E1" s="80" t="s">
        <v>182</v>
      </c>
    </row>
    <row r="2" spans="4:5" ht="12.75">
      <c r="D2" s="114" t="s">
        <v>183</v>
      </c>
      <c r="E2" s="114"/>
    </row>
    <row r="3" ht="12.75" customHeight="1">
      <c r="E3" s="81" t="s">
        <v>184</v>
      </c>
    </row>
    <row r="4" ht="12.75" customHeight="1">
      <c r="E4" s="81" t="s">
        <v>197</v>
      </c>
    </row>
    <row r="6" ht="12.75">
      <c r="E6" s="80" t="s">
        <v>0</v>
      </c>
    </row>
    <row r="8" spans="2:10" ht="12.75">
      <c r="B8" s="117" t="s">
        <v>185</v>
      </c>
      <c r="C8" s="118"/>
      <c r="D8" s="118"/>
      <c r="E8" s="118"/>
      <c r="F8" s="1"/>
      <c r="G8" s="1"/>
      <c r="H8" s="1"/>
      <c r="I8" s="1"/>
      <c r="J8" s="1"/>
    </row>
    <row r="9" spans="2:10" ht="12.75">
      <c r="B9" s="18"/>
      <c r="C9" s="79"/>
      <c r="D9" s="79"/>
      <c r="E9" s="79"/>
      <c r="F9" s="1"/>
      <c r="G9" s="1"/>
      <c r="H9" s="1"/>
      <c r="I9" s="1"/>
      <c r="J9" s="1"/>
    </row>
    <row r="10" spans="1:5" ht="12.75">
      <c r="A10" s="120" t="s">
        <v>131</v>
      </c>
      <c r="B10" s="120"/>
      <c r="C10" s="120"/>
      <c r="D10" s="120"/>
      <c r="E10" s="120"/>
    </row>
    <row r="11" spans="1:5" ht="12.75">
      <c r="A11" s="116" t="s">
        <v>1</v>
      </c>
      <c r="B11" s="116"/>
      <c r="C11" s="116"/>
      <c r="D11" s="116"/>
      <c r="E11" s="116"/>
    </row>
    <row r="12" spans="1:5" ht="12.75">
      <c r="A12" s="7"/>
      <c r="B12" s="7"/>
      <c r="C12" s="7"/>
      <c r="D12" s="7"/>
      <c r="E12" s="7"/>
    </row>
    <row r="13" spans="1:5" ht="48" customHeight="1">
      <c r="A13" s="7"/>
      <c r="B13" s="9" t="s">
        <v>2</v>
      </c>
      <c r="C13" s="115" t="s">
        <v>122</v>
      </c>
      <c r="D13" s="115"/>
      <c r="E13" s="115"/>
    </row>
    <row r="14" spans="1:5" ht="38.25" customHeight="1">
      <c r="A14" s="7"/>
      <c r="B14" s="9" t="s">
        <v>3</v>
      </c>
      <c r="C14" s="115" t="s">
        <v>138</v>
      </c>
      <c r="D14" s="115"/>
      <c r="E14" s="115"/>
    </row>
    <row r="15" spans="1:5" ht="30" customHeight="1">
      <c r="A15" s="7"/>
      <c r="B15" s="9" t="s">
        <v>4</v>
      </c>
      <c r="C15" s="115" t="s">
        <v>148</v>
      </c>
      <c r="D15" s="115"/>
      <c r="E15" s="115"/>
    </row>
    <row r="16" spans="1:5" ht="30" customHeight="1">
      <c r="A16" s="7"/>
      <c r="B16" s="9" t="s">
        <v>5</v>
      </c>
      <c r="C16" s="115" t="s">
        <v>153</v>
      </c>
      <c r="D16" s="115"/>
      <c r="E16" s="115"/>
    </row>
    <row r="17" spans="1:5" ht="39.75" customHeight="1">
      <c r="A17" s="7"/>
      <c r="B17" s="9" t="s">
        <v>6</v>
      </c>
      <c r="C17" s="115" t="s">
        <v>137</v>
      </c>
      <c r="D17" s="115"/>
      <c r="E17" s="115"/>
    </row>
    <row r="18" spans="1:5" ht="54" customHeight="1">
      <c r="A18" s="7"/>
      <c r="B18" s="9" t="s">
        <v>7</v>
      </c>
      <c r="C18" s="119" t="s">
        <v>120</v>
      </c>
      <c r="D18" s="115"/>
      <c r="E18" s="115"/>
    </row>
    <row r="19" spans="1:5" ht="26.25" customHeight="1">
      <c r="A19" s="7"/>
      <c r="B19" s="9" t="s">
        <v>8</v>
      </c>
      <c r="C19" s="115" t="s">
        <v>154</v>
      </c>
      <c r="D19" s="115"/>
      <c r="E19" s="115"/>
    </row>
    <row r="20" spans="1:5" ht="30.75" customHeight="1">
      <c r="A20" s="7"/>
      <c r="B20" s="9" t="s">
        <v>9</v>
      </c>
      <c r="C20" s="115" t="s">
        <v>186</v>
      </c>
      <c r="D20" s="115"/>
      <c r="E20" s="115"/>
    </row>
    <row r="21" spans="1:5" ht="30" customHeight="1">
      <c r="A21" s="7"/>
      <c r="B21" s="9" t="s">
        <v>10</v>
      </c>
      <c r="C21" s="115" t="s">
        <v>187</v>
      </c>
      <c r="D21" s="115"/>
      <c r="E21" s="115"/>
    </row>
    <row r="22" spans="1:5" ht="38.25" customHeight="1">
      <c r="A22" s="7"/>
      <c r="B22" s="9" t="s">
        <v>11</v>
      </c>
      <c r="C22" s="119" t="s">
        <v>139</v>
      </c>
      <c r="D22" s="115"/>
      <c r="E22" s="115"/>
    </row>
    <row r="23" spans="1:5" ht="42" customHeight="1">
      <c r="A23" s="7"/>
      <c r="B23" s="9" t="s">
        <v>12</v>
      </c>
      <c r="C23" s="115" t="s">
        <v>124</v>
      </c>
      <c r="D23" s="115"/>
      <c r="E23" s="115"/>
    </row>
    <row r="24" spans="1:5" ht="33.75" customHeight="1">
      <c r="A24" s="7"/>
      <c r="B24" s="9" t="s">
        <v>13</v>
      </c>
      <c r="C24" s="115" t="s">
        <v>125</v>
      </c>
      <c r="D24" s="115"/>
      <c r="E24" s="115"/>
    </row>
    <row r="25" spans="1:5" ht="26.25" customHeight="1">
      <c r="A25" s="7"/>
      <c r="B25" s="9" t="s">
        <v>14</v>
      </c>
      <c r="C25" s="115" t="s">
        <v>155</v>
      </c>
      <c r="D25" s="115"/>
      <c r="E25" s="115"/>
    </row>
    <row r="26" spans="1:5" ht="30" customHeight="1">
      <c r="A26" s="7"/>
      <c r="B26" s="9" t="s">
        <v>15</v>
      </c>
      <c r="C26" s="119" t="s">
        <v>121</v>
      </c>
      <c r="D26" s="115"/>
      <c r="E26" s="115"/>
    </row>
    <row r="27" spans="1:5" ht="39.75" customHeight="1">
      <c r="A27" s="8"/>
      <c r="B27" s="9" t="s">
        <v>16</v>
      </c>
      <c r="C27" s="115" t="s">
        <v>140</v>
      </c>
      <c r="D27" s="115"/>
      <c r="E27" s="115"/>
    </row>
    <row r="29" ht="13.5" customHeight="1"/>
    <row r="30" ht="11.25" customHeight="1"/>
  </sheetData>
  <sheetProtection/>
  <mergeCells count="19">
    <mergeCell ref="C25:E25"/>
    <mergeCell ref="C26:E26"/>
    <mergeCell ref="C27:E27"/>
    <mergeCell ref="C24:E24"/>
    <mergeCell ref="C14:E14"/>
    <mergeCell ref="C21:E21"/>
    <mergeCell ref="C23:E23"/>
    <mergeCell ref="C19:E19"/>
    <mergeCell ref="C20:E20"/>
    <mergeCell ref="C18:E18"/>
    <mergeCell ref="C22:E22"/>
    <mergeCell ref="A10:E10"/>
    <mergeCell ref="D2:E2"/>
    <mergeCell ref="C13:E13"/>
    <mergeCell ref="C16:E16"/>
    <mergeCell ref="C15:E15"/>
    <mergeCell ref="C17:E17"/>
    <mergeCell ref="A11:E11"/>
    <mergeCell ref="B8:E8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46"/>
  <sheetViews>
    <sheetView view="pageBreakPreview" zoomScale="70" zoomScaleNormal="70" zoomScaleSheetLayoutView="70" zoomScalePageLayoutView="0" workbookViewId="0" topLeftCell="A3">
      <pane xSplit="2" ySplit="18" topLeftCell="H21" activePane="bottomRight" state="frozen"/>
      <selection pane="topLeft" activeCell="A3" sqref="A3"/>
      <selection pane="topRight" activeCell="C3" sqref="C3"/>
      <selection pane="bottomLeft" activeCell="A15" sqref="A15"/>
      <selection pane="bottomRight" activeCell="Q51" sqref="P51:Q51"/>
    </sheetView>
  </sheetViews>
  <sheetFormatPr defaultColWidth="9.00390625" defaultRowHeight="12.75" customHeight="1"/>
  <cols>
    <col min="1" max="1" width="6.75390625" style="30" customWidth="1"/>
    <col min="2" max="2" width="33.375" style="26" customWidth="1"/>
    <col min="3" max="3" width="59.125" style="26" customWidth="1"/>
    <col min="4" max="4" width="29.75390625" style="26" customWidth="1"/>
    <col min="5" max="5" width="16.25390625" style="26" customWidth="1"/>
    <col min="6" max="6" width="8.375" style="26" customWidth="1"/>
    <col min="7" max="10" width="13.00390625" style="26" customWidth="1"/>
    <col min="11" max="11" width="10.875" style="26" customWidth="1"/>
    <col min="12" max="12" width="18.125" style="26" customWidth="1"/>
    <col min="13" max="16" width="10.875" style="26" customWidth="1"/>
    <col min="17" max="18" width="15.75390625" style="26" customWidth="1"/>
    <col min="19" max="19" width="8.875" style="26" customWidth="1"/>
    <col min="20" max="20" width="10.75390625" style="26" customWidth="1"/>
    <col min="21" max="16384" width="9.125" style="26" customWidth="1"/>
  </cols>
  <sheetData>
    <row r="1" spans="1:18" ht="12.75" customHeight="1">
      <c r="A1" s="27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17" t="s">
        <v>19</v>
      </c>
      <c r="R1" s="157"/>
    </row>
    <row r="2" spans="1:18" ht="12.75" customHeight="1">
      <c r="A2" s="27"/>
      <c r="B2" s="22"/>
      <c r="C2" s="22"/>
      <c r="D2" s="22"/>
      <c r="E2" s="22"/>
      <c r="F2" s="22"/>
      <c r="G2" s="22"/>
      <c r="H2" s="22"/>
      <c r="I2" s="22"/>
      <c r="J2" s="22"/>
      <c r="K2" s="54"/>
      <c r="L2" s="54"/>
      <c r="M2" s="54"/>
      <c r="N2" s="22"/>
      <c r="O2" s="22"/>
      <c r="P2" s="22"/>
      <c r="Q2" s="22"/>
      <c r="R2" s="22"/>
    </row>
    <row r="3" spans="1:18" ht="12.75" customHeight="1">
      <c r="A3" s="27"/>
      <c r="B3" s="22"/>
      <c r="C3" s="22"/>
      <c r="D3" s="22"/>
      <c r="E3" s="22"/>
      <c r="F3" s="22"/>
      <c r="G3" s="22"/>
      <c r="H3" s="22"/>
      <c r="I3" s="22"/>
      <c r="J3" s="22"/>
      <c r="K3" s="54"/>
      <c r="L3" s="54"/>
      <c r="M3" s="54"/>
      <c r="N3" s="22"/>
      <c r="O3" s="22"/>
      <c r="P3" s="22"/>
      <c r="Q3" s="22"/>
      <c r="R3" s="80" t="s">
        <v>193</v>
      </c>
    </row>
    <row r="4" spans="1:19" ht="12.75" customHeight="1">
      <c r="A4" s="27"/>
      <c r="B4" s="22"/>
      <c r="C4" s="22"/>
      <c r="D4" s="22"/>
      <c r="E4" s="22"/>
      <c r="F4" s="22"/>
      <c r="G4" s="22"/>
      <c r="H4" s="22"/>
      <c r="I4" s="22"/>
      <c r="J4" s="22"/>
      <c r="K4" s="54"/>
      <c r="L4" s="54"/>
      <c r="M4" s="54"/>
      <c r="N4" s="22"/>
      <c r="O4" s="22"/>
      <c r="P4" s="114" t="s">
        <v>183</v>
      </c>
      <c r="Q4" s="114"/>
      <c r="R4" s="114"/>
      <c r="S4" s="93"/>
    </row>
    <row r="5" spans="1:18" ht="12.75" customHeight="1">
      <c r="A5" s="27"/>
      <c r="B5" s="22"/>
      <c r="C5" s="22"/>
      <c r="D5" s="22"/>
      <c r="E5" s="22"/>
      <c r="F5" s="22"/>
      <c r="G5" s="22"/>
      <c r="H5" s="22"/>
      <c r="I5" s="22"/>
      <c r="J5" s="22"/>
      <c r="K5" s="54"/>
      <c r="L5" s="54"/>
      <c r="M5" s="54"/>
      <c r="N5" s="22"/>
      <c r="O5" s="22"/>
      <c r="P5" s="22"/>
      <c r="Q5" s="22"/>
      <c r="R5" s="81" t="s">
        <v>184</v>
      </c>
    </row>
    <row r="6" spans="1:18" ht="12.75" customHeight="1">
      <c r="A6" s="27"/>
      <c r="B6" s="22"/>
      <c r="C6" s="22"/>
      <c r="D6" s="22"/>
      <c r="E6" s="22"/>
      <c r="F6" s="22"/>
      <c r="G6" s="22"/>
      <c r="H6" s="22"/>
      <c r="I6" s="22"/>
      <c r="J6" s="22"/>
      <c r="K6" s="54"/>
      <c r="L6" s="54"/>
      <c r="M6" s="54"/>
      <c r="N6" s="22"/>
      <c r="O6" s="22"/>
      <c r="P6" s="22"/>
      <c r="Q6" s="22"/>
      <c r="R6" s="81" t="s">
        <v>197</v>
      </c>
    </row>
    <row r="7" spans="1:18" ht="12.75" customHeight="1">
      <c r="A7" s="27"/>
      <c r="B7" s="22"/>
      <c r="C7" s="22"/>
      <c r="D7" s="22"/>
      <c r="E7" s="22"/>
      <c r="F7" s="22"/>
      <c r="G7" s="22"/>
      <c r="H7" s="22"/>
      <c r="I7" s="22"/>
      <c r="J7" s="22"/>
      <c r="K7" s="54"/>
      <c r="L7" s="54"/>
      <c r="M7" s="54"/>
      <c r="N7" s="22"/>
      <c r="O7" s="22"/>
      <c r="P7" s="22"/>
      <c r="Q7" s="22"/>
      <c r="R7"/>
    </row>
    <row r="8" spans="1:18" ht="12.75" customHeight="1">
      <c r="A8" s="27"/>
      <c r="B8" s="22"/>
      <c r="C8" s="22"/>
      <c r="D8" s="22"/>
      <c r="E8" s="22"/>
      <c r="F8" s="22"/>
      <c r="G8" s="22"/>
      <c r="H8" s="22"/>
      <c r="I8" s="22"/>
      <c r="J8" s="22"/>
      <c r="K8" s="54"/>
      <c r="L8" s="54"/>
      <c r="M8" s="54"/>
      <c r="N8" s="22"/>
      <c r="O8" s="22"/>
      <c r="P8" s="22"/>
      <c r="Q8" s="22"/>
      <c r="R8" s="80" t="s">
        <v>19</v>
      </c>
    </row>
    <row r="9" spans="1:18" ht="12.75" customHeight="1">
      <c r="A9" s="27"/>
      <c r="B9" s="22"/>
      <c r="C9" s="22"/>
      <c r="D9" s="22"/>
      <c r="E9" s="22"/>
      <c r="F9" s="22"/>
      <c r="G9" s="22"/>
      <c r="H9" s="22"/>
      <c r="I9" s="22"/>
      <c r="J9" s="22"/>
      <c r="K9" s="54"/>
      <c r="L9" s="54"/>
      <c r="M9" s="54"/>
      <c r="N9" s="22"/>
      <c r="O9" s="22"/>
      <c r="P9" s="22"/>
      <c r="Q9" s="22"/>
      <c r="R9" s="22"/>
    </row>
    <row r="10" spans="1:18" ht="15.75" customHeight="1">
      <c r="A10" s="117" t="s">
        <v>188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</row>
    <row r="11" spans="1:18" ht="12.75" customHeight="1">
      <c r="A11" s="27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84" customFormat="1" ht="14.25" customHeight="1">
      <c r="A12" s="82"/>
      <c r="B12" s="83"/>
      <c r="C12" s="83"/>
      <c r="D12" s="127" t="s">
        <v>143</v>
      </c>
      <c r="E12" s="127"/>
      <c r="F12" s="127"/>
      <c r="G12" s="127"/>
      <c r="H12" s="127"/>
      <c r="I12" s="127"/>
      <c r="J12" s="127"/>
      <c r="K12" s="127"/>
      <c r="L12" s="83"/>
      <c r="M12" s="83"/>
      <c r="N12" s="83"/>
      <c r="O12" s="83"/>
      <c r="P12" s="83"/>
      <c r="Q12" s="83"/>
      <c r="R12" s="83"/>
    </row>
    <row r="13" spans="1:18" ht="12.75" customHeight="1">
      <c r="A13" s="157" t="s">
        <v>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</row>
    <row r="14" spans="1:18" ht="12.75" customHeight="1">
      <c r="A14" s="2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2.75">
      <c r="A15" s="115" t="s">
        <v>21</v>
      </c>
      <c r="B15" s="115" t="s">
        <v>22</v>
      </c>
      <c r="C15" s="115" t="s">
        <v>23</v>
      </c>
      <c r="D15" s="115" t="s">
        <v>24</v>
      </c>
      <c r="E15" s="115" t="s">
        <v>25</v>
      </c>
      <c r="F15" s="115"/>
      <c r="G15" s="115"/>
      <c r="H15" s="115"/>
      <c r="I15" s="115" t="s">
        <v>26</v>
      </c>
      <c r="J15" s="115" t="s">
        <v>27</v>
      </c>
      <c r="K15" s="115" t="s">
        <v>141</v>
      </c>
      <c r="L15" s="115"/>
      <c r="M15" s="115"/>
      <c r="N15" s="115"/>
      <c r="O15" s="115"/>
      <c r="P15" s="115"/>
      <c r="Q15" s="115"/>
      <c r="R15" s="115"/>
    </row>
    <row r="16" spans="1:18" ht="12.75">
      <c r="A16" s="115"/>
      <c r="B16" s="115"/>
      <c r="C16" s="115"/>
      <c r="D16" s="115"/>
      <c r="E16" s="115" t="s">
        <v>174</v>
      </c>
      <c r="F16" s="115" t="s">
        <v>28</v>
      </c>
      <c r="G16" s="115" t="s">
        <v>29</v>
      </c>
      <c r="H16" s="115"/>
      <c r="I16" s="115"/>
      <c r="J16" s="115"/>
      <c r="K16" s="115" t="s">
        <v>30</v>
      </c>
      <c r="L16" s="115" t="s">
        <v>149</v>
      </c>
      <c r="M16" s="115" t="s">
        <v>31</v>
      </c>
      <c r="N16" s="115"/>
      <c r="O16" s="115"/>
      <c r="P16" s="115"/>
      <c r="Q16" s="115" t="s">
        <v>32</v>
      </c>
      <c r="R16" s="115" t="s">
        <v>33</v>
      </c>
    </row>
    <row r="17" spans="1:18" ht="42.75" customHeight="1">
      <c r="A17" s="115"/>
      <c r="B17" s="115"/>
      <c r="C17" s="115"/>
      <c r="D17" s="115"/>
      <c r="E17" s="115"/>
      <c r="F17" s="115"/>
      <c r="G17" s="9" t="s">
        <v>34</v>
      </c>
      <c r="H17" s="9" t="s">
        <v>35</v>
      </c>
      <c r="I17" s="115"/>
      <c r="J17" s="115"/>
      <c r="K17" s="115"/>
      <c r="L17" s="115"/>
      <c r="M17" s="9">
        <v>2022</v>
      </c>
      <c r="N17" s="9">
        <v>2023</v>
      </c>
      <c r="O17" s="9">
        <v>2024</v>
      </c>
      <c r="P17" s="9">
        <v>2025</v>
      </c>
      <c r="Q17" s="115"/>
      <c r="R17" s="115"/>
    </row>
    <row r="18" spans="1:18" ht="13.5" customHeight="1" thickBot="1">
      <c r="A18" s="85">
        <v>1</v>
      </c>
      <c r="B18" s="34">
        <f>1+A18</f>
        <v>2</v>
      </c>
      <c r="C18" s="34">
        <f>1+B18</f>
        <v>3</v>
      </c>
      <c r="D18" s="34">
        <f>1+C18</f>
        <v>4</v>
      </c>
      <c r="E18" s="34">
        <f>1+D18</f>
        <v>5</v>
      </c>
      <c r="F18" s="34">
        <f>1+E18</f>
        <v>6</v>
      </c>
      <c r="G18" s="34">
        <v>7</v>
      </c>
      <c r="H18" s="34">
        <v>8</v>
      </c>
      <c r="I18" s="34">
        <v>9</v>
      </c>
      <c r="J18" s="34">
        <f>1+I18</f>
        <v>10</v>
      </c>
      <c r="K18" s="34">
        <v>11</v>
      </c>
      <c r="L18" s="34">
        <v>12</v>
      </c>
      <c r="M18" s="34">
        <v>13</v>
      </c>
      <c r="N18" s="34">
        <v>14</v>
      </c>
      <c r="O18" s="34">
        <f>1+N18</f>
        <v>15</v>
      </c>
      <c r="P18" s="34">
        <v>16</v>
      </c>
      <c r="Q18" s="34">
        <v>17</v>
      </c>
      <c r="R18" s="86">
        <v>18</v>
      </c>
    </row>
    <row r="19" spans="1:18" ht="12.75">
      <c r="A19" s="154" t="s">
        <v>36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6"/>
    </row>
    <row r="20" spans="1:18" ht="12.75">
      <c r="A20" s="32" t="s">
        <v>93</v>
      </c>
      <c r="B20" s="124" t="s">
        <v>156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</row>
    <row r="21" spans="1:18" ht="12.75">
      <c r="A21" s="33" t="s">
        <v>157</v>
      </c>
      <c r="B21" s="121" t="s">
        <v>158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3"/>
    </row>
    <row r="22" spans="1:18" ht="12.75">
      <c r="A22" s="23" t="s">
        <v>159</v>
      </c>
      <c r="B22" s="124" t="s">
        <v>160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6"/>
    </row>
    <row r="23" spans="1:18" ht="12.75">
      <c r="A23" s="52" t="s">
        <v>161</v>
      </c>
      <c r="B23" s="125" t="s">
        <v>162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6"/>
    </row>
    <row r="24" spans="1:18" ht="13.5" thickBot="1">
      <c r="A24" s="134" t="s">
        <v>37</v>
      </c>
      <c r="B24" s="135"/>
      <c r="C24" s="135"/>
      <c r="D24" s="135"/>
      <c r="E24" s="135"/>
      <c r="F24" s="135"/>
      <c r="G24" s="135"/>
      <c r="H24" s="135"/>
      <c r="I24" s="135"/>
      <c r="J24" s="136"/>
      <c r="K24" s="19">
        <f>M24+N24+O24+P24</f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.75">
      <c r="A25" s="137" t="s">
        <v>38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9"/>
    </row>
    <row r="26" spans="1:18" ht="13.5" thickBot="1">
      <c r="A26" s="142" t="s">
        <v>39</v>
      </c>
      <c r="B26" s="143"/>
      <c r="C26" s="143"/>
      <c r="D26" s="143"/>
      <c r="E26" s="143"/>
      <c r="F26" s="143"/>
      <c r="G26" s="143"/>
      <c r="H26" s="143"/>
      <c r="I26" s="143"/>
      <c r="J26" s="144"/>
      <c r="K26" s="13">
        <f>M26+N26+O26+P26</f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21">
        <v>0</v>
      </c>
    </row>
    <row r="27" spans="1:18" ht="12.75">
      <c r="A27" s="131" t="s">
        <v>144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3"/>
    </row>
    <row r="28" spans="1:18" ht="12.75">
      <c r="A28" s="29" t="s">
        <v>163</v>
      </c>
      <c r="B28" s="125" t="s">
        <v>164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6"/>
    </row>
    <row r="29" spans="1:18" ht="63.75">
      <c r="A29" s="28" t="s">
        <v>41</v>
      </c>
      <c r="B29" s="35" t="s">
        <v>166</v>
      </c>
      <c r="C29" s="35" t="s">
        <v>178</v>
      </c>
      <c r="D29" s="35" t="s">
        <v>177</v>
      </c>
      <c r="E29" s="11" t="s">
        <v>150</v>
      </c>
      <c r="F29" s="11" t="s">
        <v>145</v>
      </c>
      <c r="G29" s="11" t="s">
        <v>128</v>
      </c>
      <c r="H29" s="11">
        <v>1</v>
      </c>
      <c r="I29" s="11">
        <v>2022</v>
      </c>
      <c r="J29" s="11">
        <v>2022</v>
      </c>
      <c r="K29" s="12">
        <f>M29+N29+O29+P29+L29</f>
        <v>6327.72</v>
      </c>
      <c r="L29" s="16">
        <v>0</v>
      </c>
      <c r="M29" s="16">
        <v>6327.72</v>
      </c>
      <c r="N29" s="16">
        <v>0</v>
      </c>
      <c r="O29" s="16">
        <v>0</v>
      </c>
      <c r="P29" s="16">
        <v>0</v>
      </c>
      <c r="Q29" s="12">
        <f>K29-L29-M29-N29-O29-P29</f>
        <v>0</v>
      </c>
      <c r="R29" s="43">
        <v>0</v>
      </c>
    </row>
    <row r="30" spans="1:18" ht="38.25">
      <c r="A30" s="28" t="s">
        <v>42</v>
      </c>
      <c r="B30" s="35" t="s">
        <v>167</v>
      </c>
      <c r="C30" s="35" t="s">
        <v>178</v>
      </c>
      <c r="D30" s="35" t="s">
        <v>177</v>
      </c>
      <c r="E30" s="11" t="s">
        <v>126</v>
      </c>
      <c r="F30" s="11" t="s">
        <v>127</v>
      </c>
      <c r="G30" s="11" t="s">
        <v>179</v>
      </c>
      <c r="H30" s="11" t="s">
        <v>180</v>
      </c>
      <c r="I30" s="11">
        <v>2023</v>
      </c>
      <c r="J30" s="11">
        <v>2024</v>
      </c>
      <c r="K30" s="12">
        <f>M30+N30+O30+P30+L30</f>
        <v>32247.93</v>
      </c>
      <c r="L30" s="16">
        <v>0</v>
      </c>
      <c r="M30" s="12">
        <v>0</v>
      </c>
      <c r="N30" s="12">
        <v>16123.965</v>
      </c>
      <c r="O30" s="12">
        <v>16123.965</v>
      </c>
      <c r="P30" s="16">
        <v>0</v>
      </c>
      <c r="Q30" s="12">
        <f>K30-L30-M30-N30-O30-P30</f>
        <v>0</v>
      </c>
      <c r="R30" s="43">
        <v>0</v>
      </c>
    </row>
    <row r="31" spans="1:18" ht="111.75" customHeight="1">
      <c r="A31" s="44" t="s">
        <v>165</v>
      </c>
      <c r="B31" s="36" t="s">
        <v>135</v>
      </c>
      <c r="C31" s="35" t="s">
        <v>147</v>
      </c>
      <c r="D31" s="36" t="s">
        <v>136</v>
      </c>
      <c r="E31" s="10" t="s">
        <v>129</v>
      </c>
      <c r="F31" s="10" t="s">
        <v>130</v>
      </c>
      <c r="G31" s="75">
        <v>30</v>
      </c>
      <c r="H31" s="15">
        <v>30</v>
      </c>
      <c r="I31" s="10" t="s">
        <v>146</v>
      </c>
      <c r="J31" s="10" t="s">
        <v>146</v>
      </c>
      <c r="K31" s="12">
        <f>M31+N31+O31+P31+L31</f>
        <v>11604.55</v>
      </c>
      <c r="L31" s="16">
        <v>0</v>
      </c>
      <c r="M31" s="16">
        <v>0</v>
      </c>
      <c r="N31" s="16">
        <v>0</v>
      </c>
      <c r="O31" s="16">
        <v>0</v>
      </c>
      <c r="P31" s="16">
        <v>11604.55</v>
      </c>
      <c r="Q31" s="12">
        <f>K31-L31-M31-N31-O31-P31</f>
        <v>0</v>
      </c>
      <c r="R31" s="43">
        <v>0</v>
      </c>
    </row>
    <row r="32" spans="1:18" ht="12.75">
      <c r="A32" s="45" t="s">
        <v>168</v>
      </c>
      <c r="B32" s="140" t="s">
        <v>169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1"/>
    </row>
    <row r="33" spans="1:18" ht="13.5" thickBot="1">
      <c r="A33" s="146" t="s">
        <v>43</v>
      </c>
      <c r="B33" s="147"/>
      <c r="C33" s="147"/>
      <c r="D33" s="147"/>
      <c r="E33" s="147"/>
      <c r="F33" s="147"/>
      <c r="G33" s="147"/>
      <c r="H33" s="147"/>
      <c r="I33" s="147"/>
      <c r="J33" s="147"/>
      <c r="K33" s="95">
        <f>K29+K30+K31</f>
        <v>50180.2</v>
      </c>
      <c r="L33" s="95">
        <f aca="true" t="shared" si="0" ref="L33:R33">L29+L30+L31</f>
        <v>0</v>
      </c>
      <c r="M33" s="95">
        <f t="shared" si="0"/>
        <v>6327.72</v>
      </c>
      <c r="N33" s="95">
        <f t="shared" si="0"/>
        <v>16123.965</v>
      </c>
      <c r="O33" s="95">
        <f t="shared" si="0"/>
        <v>16123.965</v>
      </c>
      <c r="P33" s="95">
        <f t="shared" si="0"/>
        <v>11604.55</v>
      </c>
      <c r="Q33" s="95">
        <f t="shared" si="0"/>
        <v>0</v>
      </c>
      <c r="R33" s="96">
        <f t="shared" si="0"/>
        <v>0</v>
      </c>
    </row>
    <row r="34" spans="1:18" ht="12.75">
      <c r="A34" s="148" t="s">
        <v>44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50"/>
    </row>
    <row r="35" spans="1:19" ht="13.5" thickBot="1">
      <c r="A35" s="151" t="s">
        <v>45</v>
      </c>
      <c r="B35" s="152"/>
      <c r="C35" s="152"/>
      <c r="D35" s="152"/>
      <c r="E35" s="152"/>
      <c r="F35" s="152"/>
      <c r="G35" s="152"/>
      <c r="H35" s="152"/>
      <c r="I35" s="152"/>
      <c r="J35" s="153"/>
      <c r="K35" s="14">
        <f>M35+N35+O35+P35+L35</f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46">
        <v>0</v>
      </c>
      <c r="S35" s="17"/>
    </row>
    <row r="36" spans="1:18" ht="12.75">
      <c r="A36" s="154" t="s">
        <v>46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6"/>
    </row>
    <row r="37" spans="1:18" ht="12.75">
      <c r="A37" s="31" t="s">
        <v>170</v>
      </c>
      <c r="B37" s="124" t="s">
        <v>171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</row>
    <row r="38" spans="1:18" ht="12.75">
      <c r="A38" s="31" t="s">
        <v>172</v>
      </c>
      <c r="B38" s="124" t="s">
        <v>173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6"/>
    </row>
    <row r="39" spans="1:18" ht="13.5" thickBot="1">
      <c r="A39" s="142" t="s">
        <v>47</v>
      </c>
      <c r="B39" s="143"/>
      <c r="C39" s="143"/>
      <c r="D39" s="143"/>
      <c r="E39" s="143"/>
      <c r="F39" s="143"/>
      <c r="G39" s="143"/>
      <c r="H39" s="143"/>
      <c r="I39" s="143"/>
      <c r="J39" s="143"/>
      <c r="K39" s="47">
        <f>K35+K36+K37</f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8">
        <v>0</v>
      </c>
    </row>
    <row r="40" spans="1:20" ht="13.5" thickBot="1">
      <c r="A40" s="128" t="s">
        <v>48</v>
      </c>
      <c r="B40" s="129"/>
      <c r="C40" s="129"/>
      <c r="D40" s="129"/>
      <c r="E40" s="129"/>
      <c r="F40" s="129"/>
      <c r="G40" s="129"/>
      <c r="H40" s="129"/>
      <c r="I40" s="129"/>
      <c r="J40" s="130"/>
      <c r="K40" s="49">
        <f>K24+K26+K33+K35+K39</f>
        <v>50180.2</v>
      </c>
      <c r="L40" s="49">
        <f aca="true" t="shared" si="1" ref="L40:R40">L24+L26+L33+L35+L39</f>
        <v>0</v>
      </c>
      <c r="M40" s="49">
        <f t="shared" si="1"/>
        <v>6327.72</v>
      </c>
      <c r="N40" s="49">
        <f t="shared" si="1"/>
        <v>16123.965</v>
      </c>
      <c r="O40" s="49">
        <f t="shared" si="1"/>
        <v>16123.965</v>
      </c>
      <c r="P40" s="49">
        <f t="shared" si="1"/>
        <v>11604.55</v>
      </c>
      <c r="Q40" s="50">
        <f t="shared" si="1"/>
        <v>0</v>
      </c>
      <c r="R40" s="51">
        <f t="shared" si="1"/>
        <v>0</v>
      </c>
      <c r="T40" s="55"/>
    </row>
    <row r="41" spans="1:18" ht="12.75" customHeight="1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 customHeight="1" hidden="1">
      <c r="A42" s="24"/>
      <c r="B42" s="25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37">
        <f>N40+O40</f>
        <v>32247.93</v>
      </c>
      <c r="O42" s="22"/>
      <c r="P42" s="22"/>
      <c r="Q42" s="22"/>
      <c r="R42" s="22"/>
    </row>
    <row r="43" spans="2:10" ht="12.75" customHeight="1">
      <c r="B43" s="145"/>
      <c r="C43" s="145"/>
      <c r="D43" s="145"/>
      <c r="E43" s="145"/>
      <c r="F43" s="39"/>
      <c r="G43" s="40"/>
      <c r="H43" s="40"/>
      <c r="I43" s="30"/>
      <c r="J43" s="40"/>
    </row>
    <row r="44" spans="1:15" s="53" customFormat="1" ht="18" customHeight="1">
      <c r="A44" s="62"/>
      <c r="I44" s="60"/>
      <c r="N44" s="68"/>
      <c r="O44" s="68"/>
    </row>
    <row r="45" spans="6:15" ht="12.75" customHeight="1">
      <c r="F45" s="39"/>
      <c r="G45" s="39"/>
      <c r="H45" s="39"/>
      <c r="I45" s="39"/>
      <c r="M45" s="55"/>
      <c r="N45" s="55"/>
      <c r="O45" s="55"/>
    </row>
    <row r="46" spans="6:9" ht="12.75" customHeight="1">
      <c r="F46" s="41"/>
      <c r="G46" s="41"/>
      <c r="H46" s="41"/>
      <c r="I46" s="42"/>
    </row>
  </sheetData>
  <sheetProtection/>
  <mergeCells count="41">
    <mergeCell ref="D15:D17"/>
    <mergeCell ref="Q1:R1"/>
    <mergeCell ref="A10:R10"/>
    <mergeCell ref="A13:R13"/>
    <mergeCell ref="B15:B17"/>
    <mergeCell ref="P4:R4"/>
    <mergeCell ref="Q16:Q17"/>
    <mergeCell ref="J15:J17"/>
    <mergeCell ref="C15:C17"/>
    <mergeCell ref="E16:E17"/>
    <mergeCell ref="A15:A17"/>
    <mergeCell ref="B43:E43"/>
    <mergeCell ref="A33:J33"/>
    <mergeCell ref="A34:R34"/>
    <mergeCell ref="A35:J35"/>
    <mergeCell ref="A36:R36"/>
    <mergeCell ref="E15:H15"/>
    <mergeCell ref="A39:J39"/>
    <mergeCell ref="B37:R37"/>
    <mergeCell ref="A19:R19"/>
    <mergeCell ref="G16:H16"/>
    <mergeCell ref="A40:J40"/>
    <mergeCell ref="B20:R20"/>
    <mergeCell ref="A27:R27"/>
    <mergeCell ref="K16:K17"/>
    <mergeCell ref="B28:R28"/>
    <mergeCell ref="R16:R17"/>
    <mergeCell ref="A24:J24"/>
    <mergeCell ref="A25:R25"/>
    <mergeCell ref="B32:R32"/>
    <mergeCell ref="F16:F17"/>
    <mergeCell ref="B21:R21"/>
    <mergeCell ref="B22:R22"/>
    <mergeCell ref="B23:R23"/>
    <mergeCell ref="M16:P16"/>
    <mergeCell ref="D12:K12"/>
    <mergeCell ref="B38:R38"/>
    <mergeCell ref="K15:R15"/>
    <mergeCell ref="A26:J26"/>
    <mergeCell ref="I15:I17"/>
    <mergeCell ref="L16:L17"/>
  </mergeCells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80" zoomScaleNormal="90" zoomScaleSheetLayoutView="80" zoomScalePageLayoutView="0" workbookViewId="0" topLeftCell="D1">
      <selection activeCell="B35" sqref="B35"/>
    </sheetView>
  </sheetViews>
  <sheetFormatPr defaultColWidth="9.00390625" defaultRowHeight="15.75" customHeight="1"/>
  <cols>
    <col min="1" max="1" width="5.375" style="22" customWidth="1"/>
    <col min="2" max="2" width="101.875" style="22" customWidth="1"/>
    <col min="3" max="3" width="22.00390625" style="22" customWidth="1"/>
    <col min="4" max="5" width="15.25390625" style="22" customWidth="1"/>
    <col min="6" max="8" width="13.875" style="22" customWidth="1"/>
    <col min="9" max="9" width="15.125" style="22" customWidth="1"/>
    <col min="10" max="16384" width="9.125" style="8" customWidth="1"/>
  </cols>
  <sheetData>
    <row r="1" ht="15.75" customHeight="1">
      <c r="I1" s="80" t="s">
        <v>194</v>
      </c>
    </row>
    <row r="2" spans="7:9" ht="15.75" customHeight="1">
      <c r="G2" s="114" t="s">
        <v>183</v>
      </c>
      <c r="H2" s="114"/>
      <c r="I2" s="114"/>
    </row>
    <row r="3" spans="8:9" ht="15.75" customHeight="1">
      <c r="H3" s="93"/>
      <c r="I3" s="80" t="s">
        <v>184</v>
      </c>
    </row>
    <row r="4" spans="7:9" ht="15.75" customHeight="1">
      <c r="G4" s="93"/>
      <c r="H4" s="93"/>
      <c r="I4" s="80" t="s">
        <v>197</v>
      </c>
    </row>
    <row r="5" spans="7:9" ht="15.75" customHeight="1">
      <c r="G5" s="93"/>
      <c r="H5" s="93"/>
      <c r="I5" s="93"/>
    </row>
    <row r="6" spans="7:9" ht="15.75" customHeight="1">
      <c r="G6" s="159" t="s">
        <v>50</v>
      </c>
      <c r="H6" s="159"/>
      <c r="I6" s="159"/>
    </row>
    <row r="8" spans="1:9" ht="15.75" customHeight="1">
      <c r="A8" s="117" t="s">
        <v>51</v>
      </c>
      <c r="B8" s="117"/>
      <c r="C8" s="117"/>
      <c r="D8" s="117"/>
      <c r="E8" s="117"/>
      <c r="F8" s="117"/>
      <c r="G8" s="117"/>
      <c r="H8" s="117"/>
      <c r="I8" s="117"/>
    </row>
    <row r="9" spans="2:16" ht="12.75">
      <c r="B9" s="160" t="s">
        <v>131</v>
      </c>
      <c r="C9" s="160"/>
      <c r="D9" s="160"/>
      <c r="E9" s="160"/>
      <c r="F9" s="160"/>
      <c r="G9" s="160"/>
      <c r="H9" s="160"/>
      <c r="I9" s="160"/>
      <c r="J9" s="56"/>
      <c r="K9" s="56"/>
      <c r="L9" s="56"/>
      <c r="M9" s="56"/>
      <c r="N9" s="56"/>
      <c r="O9" s="56"/>
      <c r="P9" s="56"/>
    </row>
    <row r="10" spans="1:9" ht="15.75" customHeight="1">
      <c r="A10" s="157" t="s">
        <v>1</v>
      </c>
      <c r="B10" s="157"/>
      <c r="C10" s="157"/>
      <c r="D10" s="157"/>
      <c r="E10" s="157"/>
      <c r="F10" s="157"/>
      <c r="G10" s="157"/>
      <c r="H10" s="157"/>
      <c r="I10" s="157"/>
    </row>
    <row r="12" spans="1:9" ht="15.75" customHeight="1">
      <c r="A12" s="117" t="s">
        <v>189</v>
      </c>
      <c r="B12" s="117"/>
      <c r="C12" s="117"/>
      <c r="D12" s="117"/>
      <c r="E12" s="117"/>
      <c r="F12" s="117"/>
      <c r="G12" s="117"/>
      <c r="H12" s="117"/>
      <c r="I12" s="117"/>
    </row>
    <row r="14" spans="1:9" ht="12.75">
      <c r="A14" s="115" t="s">
        <v>52</v>
      </c>
      <c r="B14" s="115" t="s">
        <v>53</v>
      </c>
      <c r="C14" s="115" t="s">
        <v>54</v>
      </c>
      <c r="D14" s="115" t="s">
        <v>55</v>
      </c>
      <c r="E14" s="115" t="s">
        <v>56</v>
      </c>
      <c r="F14" s="115"/>
      <c r="G14" s="115"/>
      <c r="H14" s="115"/>
      <c r="I14" s="115"/>
    </row>
    <row r="15" spans="1:9" ht="15.75" customHeight="1">
      <c r="A15" s="115"/>
      <c r="B15" s="115"/>
      <c r="C15" s="115"/>
      <c r="D15" s="115"/>
      <c r="E15" s="115" t="s">
        <v>57</v>
      </c>
      <c r="F15" s="115" t="s">
        <v>58</v>
      </c>
      <c r="G15" s="115"/>
      <c r="H15" s="115"/>
      <c r="I15" s="115"/>
    </row>
    <row r="16" spans="1:9" ht="12.75">
      <c r="A16" s="115"/>
      <c r="B16" s="115"/>
      <c r="C16" s="115"/>
      <c r="D16" s="115"/>
      <c r="E16" s="115"/>
      <c r="F16" s="9">
        <v>2022</v>
      </c>
      <c r="G16" s="9">
        <v>2023</v>
      </c>
      <c r="H16" s="9">
        <v>2024</v>
      </c>
      <c r="I16" s="9">
        <v>2025</v>
      </c>
    </row>
    <row r="17" spans="1:9" ht="12.75">
      <c r="A17" s="87">
        <v>1</v>
      </c>
      <c r="B17" s="87">
        <v>2</v>
      </c>
      <c r="C17" s="87">
        <v>3</v>
      </c>
      <c r="D17" s="87">
        <v>4</v>
      </c>
      <c r="E17" s="87">
        <v>5</v>
      </c>
      <c r="F17" s="87">
        <v>6</v>
      </c>
      <c r="G17" s="87">
        <v>7</v>
      </c>
      <c r="H17" s="87">
        <v>8</v>
      </c>
      <c r="I17" s="87">
        <v>9</v>
      </c>
    </row>
    <row r="18" spans="1:9" ht="12.75">
      <c r="A18" s="69">
        <v>1</v>
      </c>
      <c r="B18" s="88" t="s">
        <v>59</v>
      </c>
      <c r="C18" s="69" t="s">
        <v>60</v>
      </c>
      <c r="D18" s="69">
        <v>0.615</v>
      </c>
      <c r="E18" s="69">
        <v>0.615</v>
      </c>
      <c r="F18" s="69">
        <v>0.615</v>
      </c>
      <c r="G18" s="69">
        <v>0.615</v>
      </c>
      <c r="H18" s="69">
        <v>0.615</v>
      </c>
      <c r="I18" s="69">
        <v>0.615</v>
      </c>
    </row>
    <row r="19" spans="1:9" ht="12.75">
      <c r="A19" s="158">
        <f>A18+1</f>
        <v>2</v>
      </c>
      <c r="B19" s="161" t="s">
        <v>61</v>
      </c>
      <c r="C19" s="69" t="s">
        <v>62</v>
      </c>
      <c r="D19" s="158" t="s">
        <v>134</v>
      </c>
      <c r="E19" s="158"/>
      <c r="F19" s="158"/>
      <c r="G19" s="158"/>
      <c r="H19" s="158"/>
      <c r="I19" s="158"/>
    </row>
    <row r="20" spans="1:9" ht="12.75">
      <c r="A20" s="158"/>
      <c r="B20" s="161"/>
      <c r="C20" s="69" t="s">
        <v>63</v>
      </c>
      <c r="D20" s="158"/>
      <c r="E20" s="158"/>
      <c r="F20" s="158"/>
      <c r="G20" s="158"/>
      <c r="H20" s="158"/>
      <c r="I20" s="158"/>
    </row>
    <row r="21" spans="1:9" ht="12.75">
      <c r="A21" s="69">
        <f>A19+1</f>
        <v>3</v>
      </c>
      <c r="B21" s="88" t="s">
        <v>64</v>
      </c>
      <c r="C21" s="69" t="s">
        <v>65</v>
      </c>
      <c r="D21" s="69">
        <v>0</v>
      </c>
      <c r="E21" s="69">
        <f>SUM(F21:I21)</f>
        <v>0.6</v>
      </c>
      <c r="F21" s="69">
        <v>0</v>
      </c>
      <c r="G21" s="69">
        <v>0</v>
      </c>
      <c r="H21" s="69">
        <v>0</v>
      </c>
      <c r="I21" s="89">
        <v>0.6</v>
      </c>
    </row>
    <row r="22" spans="1:11" ht="25.5">
      <c r="A22" s="69">
        <f>A21+1</f>
        <v>4</v>
      </c>
      <c r="B22" s="88" t="s">
        <v>66</v>
      </c>
      <c r="C22" s="69" t="s">
        <v>67</v>
      </c>
      <c r="D22" s="69">
        <v>52</v>
      </c>
      <c r="E22" s="69" t="s">
        <v>175</v>
      </c>
      <c r="F22" s="69">
        <v>55.3</v>
      </c>
      <c r="G22" s="69">
        <v>58.6</v>
      </c>
      <c r="H22" s="69">
        <v>40</v>
      </c>
      <c r="I22" s="69">
        <v>32</v>
      </c>
      <c r="K22" s="58"/>
    </row>
    <row r="23" spans="1:9" ht="12.75">
      <c r="A23" s="158">
        <f>A22+1</f>
        <v>5</v>
      </c>
      <c r="B23" s="161" t="s">
        <v>68</v>
      </c>
      <c r="C23" s="69" t="s">
        <v>69</v>
      </c>
      <c r="D23" s="158" t="s">
        <v>134</v>
      </c>
      <c r="E23" s="158"/>
      <c r="F23" s="158"/>
      <c r="G23" s="158"/>
      <c r="H23" s="158"/>
      <c r="I23" s="158"/>
    </row>
    <row r="24" spans="1:9" ht="25.5">
      <c r="A24" s="158"/>
      <c r="B24" s="161"/>
      <c r="C24" s="69" t="s">
        <v>70</v>
      </c>
      <c r="D24" s="158"/>
      <c r="E24" s="158"/>
      <c r="F24" s="158"/>
      <c r="G24" s="158"/>
      <c r="H24" s="158"/>
      <c r="I24" s="158"/>
    </row>
    <row r="25" spans="1:9" ht="12.75">
      <c r="A25" s="158">
        <f>A23+1</f>
        <v>6</v>
      </c>
      <c r="B25" s="161" t="s">
        <v>71</v>
      </c>
      <c r="C25" s="69" t="s">
        <v>72</v>
      </c>
      <c r="D25" s="158" t="s">
        <v>134</v>
      </c>
      <c r="E25" s="158"/>
      <c r="F25" s="158"/>
      <c r="G25" s="158"/>
      <c r="H25" s="158"/>
      <c r="I25" s="158"/>
    </row>
    <row r="26" spans="1:9" ht="12.75">
      <c r="A26" s="158"/>
      <c r="B26" s="161"/>
      <c r="C26" s="69" t="s">
        <v>133</v>
      </c>
      <c r="D26" s="158"/>
      <c r="E26" s="158"/>
      <c r="F26" s="158"/>
      <c r="G26" s="158"/>
      <c r="H26" s="158"/>
      <c r="I26" s="158"/>
    </row>
    <row r="27" spans="1:9" ht="51">
      <c r="A27" s="69">
        <f>A25+1</f>
        <v>7</v>
      </c>
      <c r="B27" s="88" t="s">
        <v>132</v>
      </c>
      <c r="C27" s="69" t="s">
        <v>73</v>
      </c>
      <c r="D27" s="158" t="s">
        <v>134</v>
      </c>
      <c r="E27" s="158"/>
      <c r="F27" s="158"/>
      <c r="G27" s="158"/>
      <c r="H27" s="158"/>
      <c r="I27" s="158"/>
    </row>
    <row r="28" spans="1:2" ht="15.75" customHeight="1">
      <c r="A28" s="25"/>
      <c r="B28" s="25"/>
    </row>
    <row r="29" spans="1:9" ht="15.75" customHeight="1">
      <c r="A29" s="26"/>
      <c r="B29" s="145"/>
      <c r="C29" s="145"/>
      <c r="D29" s="145"/>
      <c r="E29" s="3"/>
      <c r="F29" s="39"/>
      <c r="G29" s="30"/>
      <c r="H29" s="30"/>
      <c r="I29" s="39"/>
    </row>
    <row r="30" spans="1:9" s="61" customFormat="1" ht="15.75" customHeight="1">
      <c r="A30" s="53"/>
      <c r="B30" s="53"/>
      <c r="C30" s="53"/>
      <c r="D30" s="53"/>
      <c r="E30" s="53"/>
      <c r="F30" s="53"/>
      <c r="G30" s="60"/>
      <c r="H30" s="60"/>
      <c r="I30" s="53"/>
    </row>
    <row r="31" spans="1:9" ht="15.75" customHeight="1">
      <c r="A31" s="26"/>
      <c r="B31" s="26"/>
      <c r="C31" s="26"/>
      <c r="D31" s="26"/>
      <c r="E31" s="39"/>
      <c r="F31" s="39"/>
      <c r="G31" s="39"/>
      <c r="H31" s="39"/>
      <c r="I31" s="26"/>
    </row>
    <row r="32" spans="1:9" ht="15.75" customHeight="1">
      <c r="A32" s="26"/>
      <c r="B32" s="26"/>
      <c r="C32" s="26"/>
      <c r="D32" s="26"/>
      <c r="E32" s="26"/>
      <c r="F32" s="26"/>
      <c r="G32" s="59"/>
      <c r="H32" s="59"/>
      <c r="I32" s="26"/>
    </row>
    <row r="33" spans="1:9" ht="15.75" customHeight="1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5.75" customHeight="1">
      <c r="A34" s="26"/>
      <c r="B34" s="26"/>
      <c r="C34" s="26"/>
      <c r="D34" s="26"/>
      <c r="E34" s="26"/>
      <c r="F34" s="26"/>
      <c r="G34" s="59"/>
      <c r="H34" s="59"/>
      <c r="I34" s="26"/>
    </row>
    <row r="35" spans="1:9" ht="15.75" customHeight="1">
      <c r="A35" s="26"/>
      <c r="B35" s="26"/>
      <c r="C35" s="26"/>
      <c r="D35" s="26"/>
      <c r="E35" s="26"/>
      <c r="F35" s="59"/>
      <c r="G35" s="26"/>
      <c r="H35" s="26"/>
      <c r="I35" s="26"/>
    </row>
  </sheetData>
  <sheetProtection/>
  <mergeCells count="24">
    <mergeCell ref="D14:D16"/>
    <mergeCell ref="E14:I14"/>
    <mergeCell ref="E15:E16"/>
    <mergeCell ref="D19:I20"/>
    <mergeCell ref="A25:A26"/>
    <mergeCell ref="B19:B20"/>
    <mergeCell ref="A19:A20"/>
    <mergeCell ref="F15:I15"/>
    <mergeCell ref="A8:I8"/>
    <mergeCell ref="A10:I10"/>
    <mergeCell ref="A12:I12"/>
    <mergeCell ref="B14:B16"/>
    <mergeCell ref="A14:A16"/>
    <mergeCell ref="A23:A24"/>
    <mergeCell ref="G2:I2"/>
    <mergeCell ref="D27:I27"/>
    <mergeCell ref="D23:I24"/>
    <mergeCell ref="D25:I26"/>
    <mergeCell ref="G6:I6"/>
    <mergeCell ref="B29:D29"/>
    <mergeCell ref="B9:I9"/>
    <mergeCell ref="B25:B26"/>
    <mergeCell ref="B23:B24"/>
    <mergeCell ref="C14:C16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view="pageBreakPreview" zoomScale="70" zoomScaleSheetLayoutView="70" zoomScalePageLayoutView="0" workbookViewId="0" topLeftCell="A1">
      <selection activeCell="AA5" sqref="AA5"/>
    </sheetView>
  </sheetViews>
  <sheetFormatPr defaultColWidth="9.00390625" defaultRowHeight="12.75" customHeight="1"/>
  <cols>
    <col min="1" max="1" width="6.75390625" style="26" customWidth="1"/>
    <col min="2" max="2" width="37.875" style="26" customWidth="1"/>
    <col min="3" max="26" width="10.625" style="26" customWidth="1"/>
    <col min="27" max="16384" width="9.125" style="26" customWidth="1"/>
  </cols>
  <sheetData>
    <row r="1" spans="27:28" ht="12.75" customHeight="1">
      <c r="AA1" s="80" t="s">
        <v>195</v>
      </c>
      <c r="AB1" s="22"/>
    </row>
    <row r="2" spans="25:29" ht="12.75" customHeight="1">
      <c r="Y2" s="114" t="s">
        <v>183</v>
      </c>
      <c r="Z2" s="114"/>
      <c r="AA2" s="114"/>
      <c r="AB2" s="93"/>
      <c r="AC2" s="93"/>
    </row>
    <row r="3" spans="27:28" ht="12.75" customHeight="1">
      <c r="AA3" s="80" t="s">
        <v>184</v>
      </c>
      <c r="AB3" s="93"/>
    </row>
    <row r="4" spans="27:28" ht="12.75" customHeight="1">
      <c r="AA4" s="80" t="s">
        <v>197</v>
      </c>
      <c r="AB4" s="93"/>
    </row>
    <row r="6" spans="26:27" ht="12.75" customHeight="1">
      <c r="Z6" s="166" t="s">
        <v>74</v>
      </c>
      <c r="AA6" s="166"/>
    </row>
    <row r="8" spans="2:27" ht="12.75" customHeight="1">
      <c r="B8" s="162" t="s">
        <v>190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</row>
    <row r="9" spans="2:26" ht="12.75" customHeight="1">
      <c r="B9" s="163" t="s">
        <v>131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spans="2:26" ht="12.75" customHeight="1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 t="s">
        <v>1</v>
      </c>
      <c r="N10" s="59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ht="13.5" customHeight="1"/>
    <row r="12" spans="1:27" ht="18.75" customHeight="1">
      <c r="A12" s="164" t="s">
        <v>52</v>
      </c>
      <c r="B12" s="164" t="s">
        <v>75</v>
      </c>
      <c r="C12" s="164" t="s">
        <v>76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 t="s">
        <v>77</v>
      </c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</row>
    <row r="13" spans="1:27" ht="51.75" customHeight="1">
      <c r="A13" s="164"/>
      <c r="B13" s="164"/>
      <c r="C13" s="115" t="s">
        <v>78</v>
      </c>
      <c r="D13" s="115"/>
      <c r="E13" s="115"/>
      <c r="F13" s="115"/>
      <c r="G13" s="115"/>
      <c r="H13" s="115" t="s">
        <v>79</v>
      </c>
      <c r="I13" s="115"/>
      <c r="J13" s="115"/>
      <c r="K13" s="115"/>
      <c r="L13" s="115"/>
      <c r="M13" s="115" t="s">
        <v>80</v>
      </c>
      <c r="N13" s="115"/>
      <c r="O13" s="115"/>
      <c r="P13" s="115"/>
      <c r="Q13" s="115"/>
      <c r="R13" s="115" t="s">
        <v>81</v>
      </c>
      <c r="S13" s="115"/>
      <c r="T13" s="115"/>
      <c r="U13" s="115"/>
      <c r="V13" s="115"/>
      <c r="W13" s="115" t="s">
        <v>82</v>
      </c>
      <c r="X13" s="115"/>
      <c r="Y13" s="115"/>
      <c r="Z13" s="115"/>
      <c r="AA13" s="115"/>
    </row>
    <row r="14" spans="1:27" ht="20.25" customHeight="1">
      <c r="A14" s="164"/>
      <c r="B14" s="164"/>
      <c r="C14" s="115" t="s">
        <v>83</v>
      </c>
      <c r="D14" s="164" t="s">
        <v>84</v>
      </c>
      <c r="E14" s="164"/>
      <c r="F14" s="164"/>
      <c r="G14" s="164"/>
      <c r="H14" s="115" t="s">
        <v>85</v>
      </c>
      <c r="I14" s="164" t="s">
        <v>84</v>
      </c>
      <c r="J14" s="164"/>
      <c r="K14" s="164"/>
      <c r="L14" s="164"/>
      <c r="M14" s="115" t="s">
        <v>85</v>
      </c>
      <c r="N14" s="164" t="s">
        <v>84</v>
      </c>
      <c r="O14" s="164"/>
      <c r="P14" s="164"/>
      <c r="Q14" s="164"/>
      <c r="R14" s="115" t="s">
        <v>85</v>
      </c>
      <c r="S14" s="164" t="s">
        <v>84</v>
      </c>
      <c r="T14" s="164"/>
      <c r="U14" s="164"/>
      <c r="V14" s="164"/>
      <c r="W14" s="115" t="s">
        <v>85</v>
      </c>
      <c r="X14" s="164" t="s">
        <v>84</v>
      </c>
      <c r="Y14" s="164"/>
      <c r="Z14" s="164"/>
      <c r="AA14" s="164"/>
    </row>
    <row r="15" spans="1:27" ht="15.75" customHeight="1">
      <c r="A15" s="164"/>
      <c r="B15" s="164"/>
      <c r="C15" s="115"/>
      <c r="D15" s="90">
        <v>2022</v>
      </c>
      <c r="E15" s="90">
        <v>2023</v>
      </c>
      <c r="F15" s="90">
        <v>2024</v>
      </c>
      <c r="G15" s="90">
        <v>2025</v>
      </c>
      <c r="H15" s="115"/>
      <c r="I15" s="90">
        <v>2022</v>
      </c>
      <c r="J15" s="90">
        <v>2023</v>
      </c>
      <c r="K15" s="90">
        <v>2024</v>
      </c>
      <c r="L15" s="90">
        <v>2025</v>
      </c>
      <c r="M15" s="115"/>
      <c r="N15" s="90">
        <v>2022</v>
      </c>
      <c r="O15" s="90">
        <v>2023</v>
      </c>
      <c r="P15" s="90">
        <v>2024</v>
      </c>
      <c r="Q15" s="90">
        <v>2025</v>
      </c>
      <c r="R15" s="115"/>
      <c r="S15" s="90">
        <v>2022</v>
      </c>
      <c r="T15" s="90">
        <v>2023</v>
      </c>
      <c r="U15" s="90">
        <v>2024</v>
      </c>
      <c r="V15" s="90">
        <v>2025</v>
      </c>
      <c r="W15" s="115"/>
      <c r="X15" s="90">
        <v>2022</v>
      </c>
      <c r="Y15" s="90">
        <v>2023</v>
      </c>
      <c r="Z15" s="90">
        <v>2024</v>
      </c>
      <c r="AA15" s="90">
        <v>2025</v>
      </c>
    </row>
    <row r="16" spans="1:27" ht="13.5" customHeight="1">
      <c r="A16" s="90">
        <v>1</v>
      </c>
      <c r="B16" s="90">
        <v>2</v>
      </c>
      <c r="C16" s="90">
        <v>3</v>
      </c>
      <c r="D16" s="90">
        <v>4</v>
      </c>
      <c r="E16" s="90">
        <v>5</v>
      </c>
      <c r="F16" s="90">
        <v>6</v>
      </c>
      <c r="G16" s="90">
        <v>7</v>
      </c>
      <c r="H16" s="90">
        <v>8</v>
      </c>
      <c r="I16" s="90">
        <v>9</v>
      </c>
      <c r="J16" s="90">
        <v>10</v>
      </c>
      <c r="K16" s="90">
        <v>11</v>
      </c>
      <c r="L16" s="90">
        <v>12</v>
      </c>
      <c r="M16" s="90">
        <v>13</v>
      </c>
      <c r="N16" s="90">
        <v>14</v>
      </c>
      <c r="O16" s="90">
        <v>15</v>
      </c>
      <c r="P16" s="90">
        <v>16</v>
      </c>
      <c r="Q16" s="90">
        <v>17</v>
      </c>
      <c r="R16" s="90">
        <v>18</v>
      </c>
      <c r="S16" s="90">
        <v>19</v>
      </c>
      <c r="T16" s="90">
        <v>20</v>
      </c>
      <c r="U16" s="90">
        <v>21</v>
      </c>
      <c r="V16" s="90">
        <v>22</v>
      </c>
      <c r="W16" s="90">
        <v>23</v>
      </c>
      <c r="X16" s="90">
        <v>24</v>
      </c>
      <c r="Y16" s="90">
        <v>25</v>
      </c>
      <c r="Z16" s="90">
        <v>26</v>
      </c>
      <c r="AA16" s="90">
        <v>27</v>
      </c>
    </row>
    <row r="17" spans="1:27" ht="56.25" customHeight="1">
      <c r="A17" s="87">
        <v>1</v>
      </c>
      <c r="B17" s="88" t="str">
        <f>'2-ИП ТС'!B29</f>
        <v>Выполнение проектно-изыскательских работ по объекту: Реконструкция тепловой сети от НС №Т-3 до НС №2 (трубопровод от НС Т-3 до насосной станции №2)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</row>
    <row r="18" spans="1:27" ht="38.25">
      <c r="A18" s="87">
        <v>2</v>
      </c>
      <c r="B18" s="88" t="str">
        <f>'2-ИП ТС'!B30</f>
        <v>Реконструкция тепловой сети от НС №Т-3 до НС №2 (трубопровод от НС Т-3 до насосной станции №2)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</row>
    <row r="19" spans="1:27" ht="84.75" customHeight="1">
      <c r="A19" s="87">
        <v>3</v>
      </c>
      <c r="B19" s="91" t="str">
        <f>'2-ИП ТС'!B31</f>
        <v>Модернизация насосных станций ЦНС, НС №3, НС Э-91, НС ПДИ, НС Т-3, НС №2 (Здание насосной станции центральная, насосная станция №3, тепловой пункт на скважине Э-91, бойлерная, здание насосная станция №2) 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7">
        <v>0</v>
      </c>
    </row>
    <row r="21" spans="3:13" ht="12.75" customHeight="1">
      <c r="C21" s="145"/>
      <c r="D21" s="145"/>
      <c r="E21" s="145"/>
      <c r="F21" s="145"/>
      <c r="G21" s="145"/>
      <c r="H21" s="145"/>
      <c r="I21" s="165"/>
      <c r="J21" s="30"/>
      <c r="M21" s="39"/>
    </row>
    <row r="22" s="53" customFormat="1" ht="12.75" customHeight="1">
      <c r="J22" s="60"/>
    </row>
    <row r="23" spans="8:10" ht="12.75" customHeight="1">
      <c r="H23" s="41"/>
      <c r="I23" s="41"/>
      <c r="J23" s="42"/>
    </row>
    <row r="25" ht="12.75" customHeight="1">
      <c r="J25" s="67"/>
    </row>
    <row r="26" ht="12.75" customHeight="1">
      <c r="I26" s="59"/>
    </row>
    <row r="34" spans="8:10" ht="12.75" customHeight="1">
      <c r="H34" s="39"/>
      <c r="I34" s="39"/>
      <c r="J34" s="39"/>
    </row>
  </sheetData>
  <sheetProtection/>
  <mergeCells count="24">
    <mergeCell ref="A12:A15"/>
    <mergeCell ref="M14:M15"/>
    <mergeCell ref="R14:R15"/>
    <mergeCell ref="W14:W15"/>
    <mergeCell ref="N14:Q14"/>
    <mergeCell ref="W13:AA13"/>
    <mergeCell ref="X14:AA14"/>
    <mergeCell ref="M13:Q13"/>
    <mergeCell ref="C21:I21"/>
    <mergeCell ref="Z6:AA6"/>
    <mergeCell ref="C14:C15"/>
    <mergeCell ref="H14:H15"/>
    <mergeCell ref="I14:L14"/>
    <mergeCell ref="C12:L12"/>
    <mergeCell ref="B8:AA8"/>
    <mergeCell ref="Y2:AA2"/>
    <mergeCell ref="B9:Z9"/>
    <mergeCell ref="B12:B15"/>
    <mergeCell ref="D14:G14"/>
    <mergeCell ref="C13:G13"/>
    <mergeCell ref="H13:L13"/>
    <mergeCell ref="S14:V14"/>
    <mergeCell ref="R13:V13"/>
    <mergeCell ref="M12:AA12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44"/>
  <sheetViews>
    <sheetView tabSelected="1" view="pageBreakPreview" zoomScale="90" zoomScaleSheetLayoutView="90" zoomScalePageLayoutView="0" workbookViewId="0" topLeftCell="A10">
      <selection activeCell="F44" sqref="F44"/>
    </sheetView>
  </sheetViews>
  <sheetFormatPr defaultColWidth="9.00390625" defaultRowHeight="12.75" customHeight="1"/>
  <cols>
    <col min="1" max="1" width="4.875" style="0" customWidth="1"/>
    <col min="2" max="2" width="30.25390625" style="0" customWidth="1"/>
    <col min="3" max="3" width="11.00390625" style="0" customWidth="1"/>
    <col min="4" max="4" width="11.875" style="0" customWidth="1"/>
    <col min="5" max="5" width="10.00390625" style="0" customWidth="1"/>
    <col min="6" max="6" width="10.25390625" style="0" customWidth="1"/>
    <col min="7" max="8" width="11.125" style="0" customWidth="1"/>
    <col min="9" max="9" width="9.625" style="0" customWidth="1"/>
    <col min="10" max="10" width="22.00390625" style="0" customWidth="1"/>
  </cols>
  <sheetData>
    <row r="1" spans="8:9" ht="12.75" customHeight="1">
      <c r="H1" s="26"/>
      <c r="I1" s="80" t="s">
        <v>196</v>
      </c>
    </row>
    <row r="2" spans="6:10" ht="12.75" customHeight="1">
      <c r="F2" s="114" t="s">
        <v>183</v>
      </c>
      <c r="G2" s="114"/>
      <c r="H2" s="114"/>
      <c r="I2" s="114"/>
      <c r="J2" s="93"/>
    </row>
    <row r="3" spans="8:9" ht="12.75" customHeight="1">
      <c r="H3" s="26"/>
      <c r="I3" s="80" t="s">
        <v>184</v>
      </c>
    </row>
    <row r="4" spans="8:9" ht="12.75" customHeight="1">
      <c r="H4" s="26"/>
      <c r="I4" s="80" t="s">
        <v>197</v>
      </c>
    </row>
    <row r="6" spans="9:10" ht="12.75" customHeight="1">
      <c r="I6" s="94" t="s">
        <v>191</v>
      </c>
      <c r="J6" s="26"/>
    </row>
    <row r="7" spans="9:10" ht="12.75" customHeight="1">
      <c r="I7" s="94"/>
      <c r="J7" s="26"/>
    </row>
    <row r="8" spans="1:9" ht="15.75" customHeight="1">
      <c r="A8" s="167" t="s">
        <v>86</v>
      </c>
      <c r="B8" s="167"/>
      <c r="C8" s="167"/>
      <c r="D8" s="167"/>
      <c r="E8" s="167"/>
      <c r="F8" s="167"/>
      <c r="G8" s="167"/>
      <c r="H8" s="167"/>
      <c r="I8" s="167"/>
    </row>
    <row r="9" spans="1:15" ht="15.75" customHeight="1">
      <c r="A9" s="168" t="s">
        <v>123</v>
      </c>
      <c r="B9" s="168"/>
      <c r="C9" s="168"/>
      <c r="D9" s="168"/>
      <c r="E9" s="168"/>
      <c r="F9" s="168"/>
      <c r="G9" s="168"/>
      <c r="H9" s="168"/>
      <c r="I9" s="168"/>
      <c r="J9" s="70"/>
      <c r="K9" s="70"/>
      <c r="L9" s="70"/>
      <c r="M9" s="70"/>
      <c r="N9" s="70"/>
      <c r="O9" s="70"/>
    </row>
    <row r="10" spans="1:9" ht="12.75" customHeight="1">
      <c r="A10" s="169" t="s">
        <v>1</v>
      </c>
      <c r="B10" s="169"/>
      <c r="C10" s="169"/>
      <c r="D10" s="169"/>
      <c r="E10" s="169"/>
      <c r="F10" s="169"/>
      <c r="G10" s="169"/>
      <c r="H10" s="169"/>
      <c r="I10" s="169"/>
    </row>
    <row r="11" spans="1:9" ht="12.75" customHeight="1">
      <c r="A11" s="71"/>
      <c r="B11" s="71"/>
      <c r="C11" s="71"/>
      <c r="D11" s="71"/>
      <c r="E11" s="71"/>
      <c r="F11" s="71"/>
      <c r="G11" s="71"/>
      <c r="H11" s="71"/>
      <c r="I11" s="71"/>
    </row>
    <row r="12" spans="1:9" ht="21.75" customHeight="1">
      <c r="A12" s="170" t="s">
        <v>192</v>
      </c>
      <c r="B12" s="170"/>
      <c r="C12" s="170"/>
      <c r="D12" s="170"/>
      <c r="E12" s="170"/>
      <c r="F12" s="170"/>
      <c r="G12" s="170"/>
      <c r="H12" s="170"/>
      <c r="I12" s="170"/>
    </row>
    <row r="13" spans="1:9" ht="12.75" customHeight="1">
      <c r="A13" s="171"/>
      <c r="B13" s="171"/>
      <c r="C13" s="171"/>
      <c r="D13" s="171"/>
      <c r="E13" s="171"/>
      <c r="F13" s="171"/>
      <c r="G13" s="171"/>
      <c r="H13" s="171"/>
      <c r="I13" s="171"/>
    </row>
    <row r="14" spans="1:9" ht="12.75" customHeight="1">
      <c r="A14" s="71"/>
      <c r="B14" s="71"/>
      <c r="C14" s="71"/>
      <c r="D14" s="71"/>
      <c r="E14" s="71"/>
      <c r="F14" s="71"/>
      <c r="G14" s="71"/>
      <c r="H14" s="71"/>
      <c r="I14" s="71"/>
    </row>
    <row r="15" spans="1:9" ht="39" customHeight="1">
      <c r="A15" s="115" t="s">
        <v>52</v>
      </c>
      <c r="B15" s="115" t="s">
        <v>87</v>
      </c>
      <c r="C15" s="115" t="s">
        <v>151</v>
      </c>
      <c r="D15" s="115"/>
      <c r="E15" s="115"/>
      <c r="F15" s="115"/>
      <c r="G15" s="115"/>
      <c r="H15" s="115"/>
      <c r="I15" s="115"/>
    </row>
    <row r="16" spans="1:9" ht="24.75" customHeight="1">
      <c r="A16" s="115"/>
      <c r="B16" s="115"/>
      <c r="C16" s="172" t="s">
        <v>88</v>
      </c>
      <c r="D16" s="172"/>
      <c r="E16" s="172" t="s">
        <v>30</v>
      </c>
      <c r="F16" s="115" t="s">
        <v>89</v>
      </c>
      <c r="G16" s="115"/>
      <c r="H16" s="115"/>
      <c r="I16" s="115"/>
    </row>
    <row r="17" spans="1:9" ht="27" customHeight="1">
      <c r="A17" s="115"/>
      <c r="B17" s="115"/>
      <c r="C17" s="100" t="s">
        <v>90</v>
      </c>
      <c r="D17" s="100" t="s">
        <v>90</v>
      </c>
      <c r="E17" s="172"/>
      <c r="F17" s="9">
        <v>2022</v>
      </c>
      <c r="G17" s="9">
        <v>2023</v>
      </c>
      <c r="H17" s="9">
        <v>2024</v>
      </c>
      <c r="I17" s="9">
        <v>2025</v>
      </c>
    </row>
    <row r="18" spans="1:9" ht="66.75" customHeight="1">
      <c r="A18" s="115"/>
      <c r="B18" s="115"/>
      <c r="C18" s="101" t="s">
        <v>181</v>
      </c>
      <c r="D18" s="102"/>
      <c r="E18" s="172"/>
      <c r="F18" s="9"/>
      <c r="G18" s="9"/>
      <c r="H18" s="9"/>
      <c r="I18" s="9"/>
    </row>
    <row r="19" spans="1:9" ht="12.75" customHeight="1">
      <c r="A19" s="103">
        <v>1</v>
      </c>
      <c r="B19" s="103">
        <v>2</v>
      </c>
      <c r="C19" s="103">
        <v>3</v>
      </c>
      <c r="D19" s="103">
        <v>4</v>
      </c>
      <c r="E19" s="103">
        <v>5</v>
      </c>
      <c r="F19" s="103">
        <v>6</v>
      </c>
      <c r="G19" s="103">
        <v>7</v>
      </c>
      <c r="H19" s="103">
        <v>8</v>
      </c>
      <c r="I19" s="103">
        <v>9</v>
      </c>
    </row>
    <row r="20" spans="1:9" ht="12.75">
      <c r="A20" s="104" t="s">
        <v>91</v>
      </c>
      <c r="B20" s="104" t="s">
        <v>92</v>
      </c>
      <c r="C20" s="105">
        <f>E20</f>
        <v>41816.833333333336</v>
      </c>
      <c r="D20" s="104"/>
      <c r="E20" s="105">
        <f>E21+E22</f>
        <v>41816.833333333336</v>
      </c>
      <c r="F20" s="105">
        <f>F21+F22</f>
        <v>5273.1</v>
      </c>
      <c r="G20" s="105">
        <f>G21+G22</f>
        <v>13436.6375</v>
      </c>
      <c r="H20" s="105">
        <f>H21+H22</f>
        <v>13436.6375</v>
      </c>
      <c r="I20" s="105">
        <f>I21+I22</f>
        <v>9670.458333333334</v>
      </c>
    </row>
    <row r="21" spans="1:9" ht="12.75" customHeight="1">
      <c r="A21" s="106" t="s">
        <v>93</v>
      </c>
      <c r="B21" s="107" t="s">
        <v>94</v>
      </c>
      <c r="C21" s="108">
        <f>E21</f>
        <v>11373.1</v>
      </c>
      <c r="D21" s="103"/>
      <c r="E21" s="108">
        <f>F21+G21+H21+I21</f>
        <v>11373.1</v>
      </c>
      <c r="F21" s="108">
        <v>5273.1</v>
      </c>
      <c r="G21" s="112">
        <v>3100</v>
      </c>
      <c r="H21" s="112">
        <v>1500</v>
      </c>
      <c r="I21" s="112">
        <v>1500</v>
      </c>
    </row>
    <row r="22" spans="1:9" ht="25.5" customHeight="1">
      <c r="A22" s="106" t="s">
        <v>95</v>
      </c>
      <c r="B22" s="107" t="s">
        <v>96</v>
      </c>
      <c r="C22" s="108">
        <f>E22</f>
        <v>30443.733333333337</v>
      </c>
      <c r="D22" s="103"/>
      <c r="E22" s="109">
        <f>F22+G22+H22+I22</f>
        <v>30443.733333333337</v>
      </c>
      <c r="F22" s="109"/>
      <c r="G22" s="113">
        <f>G36-G21</f>
        <v>10336.6375</v>
      </c>
      <c r="H22" s="113">
        <f>H36-H21</f>
        <v>11936.6375</v>
      </c>
      <c r="I22" s="113">
        <f>I36-I21</f>
        <v>8170.458333333334</v>
      </c>
    </row>
    <row r="23" spans="1:9" ht="25.5" customHeight="1">
      <c r="A23" s="106" t="s">
        <v>97</v>
      </c>
      <c r="B23" s="107" t="s">
        <v>98</v>
      </c>
      <c r="C23" s="108"/>
      <c r="D23" s="103"/>
      <c r="E23" s="108"/>
      <c r="F23" s="108"/>
      <c r="G23" s="108"/>
      <c r="H23" s="108"/>
      <c r="I23" s="108"/>
    </row>
    <row r="24" spans="1:9" ht="25.5">
      <c r="A24" s="106" t="s">
        <v>99</v>
      </c>
      <c r="B24" s="107" t="s">
        <v>100</v>
      </c>
      <c r="C24" s="108"/>
      <c r="D24" s="103"/>
      <c r="E24" s="108"/>
      <c r="F24" s="108"/>
      <c r="G24" s="108"/>
      <c r="H24" s="108"/>
      <c r="I24" s="108"/>
    </row>
    <row r="25" spans="1:9" ht="12.75">
      <c r="A25" s="110" t="s">
        <v>101</v>
      </c>
      <c r="B25" s="110" t="s">
        <v>102</v>
      </c>
      <c r="C25" s="108"/>
      <c r="D25" s="110"/>
      <c r="E25" s="111"/>
      <c r="F25" s="111"/>
      <c r="G25" s="111"/>
      <c r="H25" s="111"/>
      <c r="I25" s="111"/>
    </row>
    <row r="26" spans="1:9" ht="12.75" customHeight="1">
      <c r="A26" s="106" t="s">
        <v>103</v>
      </c>
      <c r="B26" s="107" t="s">
        <v>104</v>
      </c>
      <c r="C26" s="108"/>
      <c r="D26" s="103"/>
      <c r="E26" s="108"/>
      <c r="F26" s="108"/>
      <c r="G26" s="108"/>
      <c r="H26" s="108"/>
      <c r="I26" s="108"/>
    </row>
    <row r="27" spans="1:9" ht="12.75" customHeight="1">
      <c r="A27" s="106" t="s">
        <v>105</v>
      </c>
      <c r="B27" s="107" t="s">
        <v>106</v>
      </c>
      <c r="C27" s="108"/>
      <c r="D27" s="103"/>
      <c r="E27" s="108"/>
      <c r="F27" s="108"/>
      <c r="G27" s="108"/>
      <c r="H27" s="108"/>
      <c r="I27" s="108"/>
    </row>
    <row r="28" spans="1:9" ht="12.75" customHeight="1">
      <c r="A28" s="106" t="s">
        <v>107</v>
      </c>
      <c r="B28" s="107" t="s">
        <v>108</v>
      </c>
      <c r="C28" s="108"/>
      <c r="D28" s="103"/>
      <c r="E28" s="108"/>
      <c r="F28" s="108"/>
      <c r="G28" s="108"/>
      <c r="H28" s="108"/>
      <c r="I28" s="108"/>
    </row>
    <row r="29" spans="1:9" ht="12.75">
      <c r="A29" s="104" t="s">
        <v>109</v>
      </c>
      <c r="B29" s="104" t="s">
        <v>110</v>
      </c>
      <c r="C29" s="108"/>
      <c r="D29" s="104"/>
      <c r="E29" s="105"/>
      <c r="F29" s="105"/>
      <c r="G29" s="105"/>
      <c r="H29" s="105"/>
      <c r="I29" s="105"/>
    </row>
    <row r="30" spans="1:9" ht="25.5">
      <c r="A30" s="110" t="s">
        <v>111</v>
      </c>
      <c r="B30" s="110" t="s">
        <v>112</v>
      </c>
      <c r="C30" s="108"/>
      <c r="D30" s="110"/>
      <c r="E30" s="111"/>
      <c r="F30" s="111"/>
      <c r="G30" s="111"/>
      <c r="H30" s="111"/>
      <c r="I30" s="111"/>
    </row>
    <row r="31" spans="1:10" ht="12.75" customHeight="1">
      <c r="A31" s="104"/>
      <c r="B31" s="104" t="s">
        <v>48</v>
      </c>
      <c r="C31" s="105">
        <f>E31</f>
        <v>41816.833333333336</v>
      </c>
      <c r="D31" s="99"/>
      <c r="E31" s="105">
        <f>E20+E25+E29+E30</f>
        <v>41816.833333333336</v>
      </c>
      <c r="F31" s="105">
        <f>F20+F25+F29+F30</f>
        <v>5273.1</v>
      </c>
      <c r="G31" s="105">
        <f>G20+G25+G29+G30</f>
        <v>13436.6375</v>
      </c>
      <c r="H31" s="105">
        <f>H20+H25+H29+H30</f>
        <v>13436.6375</v>
      </c>
      <c r="I31" s="105">
        <f>I20+I25+I29+I30</f>
        <v>9670.458333333334</v>
      </c>
      <c r="J31" s="72"/>
    </row>
    <row r="32" spans="1:9" ht="12.75" customHeight="1">
      <c r="A32" s="71"/>
      <c r="B32" s="2"/>
      <c r="C32" s="2"/>
      <c r="D32" s="2"/>
      <c r="E32" s="2"/>
      <c r="F32" s="4"/>
      <c r="G32" s="2"/>
      <c r="H32" s="2"/>
      <c r="I32" s="71"/>
    </row>
    <row r="33" spans="1:9" ht="12.75" customHeight="1">
      <c r="A33" s="71"/>
      <c r="B33" s="2"/>
      <c r="C33" s="2"/>
      <c r="D33" s="2"/>
      <c r="E33" s="2"/>
      <c r="F33" s="2"/>
      <c r="G33" s="2"/>
      <c r="H33" s="2"/>
      <c r="I33" s="71"/>
    </row>
    <row r="34" spans="1:9" ht="12.75" customHeight="1">
      <c r="A34" s="71"/>
      <c r="B34" s="2"/>
      <c r="C34" s="2"/>
      <c r="D34" s="2"/>
      <c r="E34" s="73">
        <f>F34+G34+H34+I34</f>
        <v>50180.2</v>
      </c>
      <c r="F34" s="73">
        <v>6327.72</v>
      </c>
      <c r="G34" s="73">
        <v>16123.965</v>
      </c>
      <c r="H34" s="73">
        <v>16123.965</v>
      </c>
      <c r="I34" s="74">
        <v>11604.55</v>
      </c>
    </row>
    <row r="35" spans="1:9" ht="12.75" customHeight="1">
      <c r="A35" s="71"/>
      <c r="B35" s="2"/>
      <c r="C35" s="2"/>
      <c r="D35" s="2"/>
      <c r="E35" s="73"/>
      <c r="F35" s="73"/>
      <c r="G35" s="73"/>
      <c r="H35" s="73"/>
      <c r="I35" s="74"/>
    </row>
    <row r="36" spans="1:9" ht="12.75" customHeight="1">
      <c r="A36" s="71"/>
      <c r="B36" s="71"/>
      <c r="C36" s="71"/>
      <c r="D36" s="71"/>
      <c r="E36" s="74">
        <f>E34/1.2</f>
        <v>41816.833333333336</v>
      </c>
      <c r="F36" s="74">
        <f>F34/1.2</f>
        <v>5273.1</v>
      </c>
      <c r="G36" s="74">
        <f>G34/1.2</f>
        <v>13436.6375</v>
      </c>
      <c r="H36" s="74">
        <f>H34/1.2</f>
        <v>13436.6375</v>
      </c>
      <c r="I36" s="74">
        <f>I34/1.2</f>
        <v>9670.458333333334</v>
      </c>
    </row>
    <row r="38" ht="12.75" customHeight="1">
      <c r="E38" s="98" t="s">
        <v>200</v>
      </c>
    </row>
    <row r="39" spans="5:10" ht="12.75" customHeight="1">
      <c r="E39" s="97">
        <f>F39+G39+H39+I39</f>
        <v>50180.2</v>
      </c>
      <c r="F39" s="97">
        <f>'2-ИП ТС'!M40</f>
        <v>6327.72</v>
      </c>
      <c r="G39" s="97">
        <f>'2-ИП ТС'!N40</f>
        <v>16123.965</v>
      </c>
      <c r="H39" s="97">
        <f>'2-ИП ТС'!O40</f>
        <v>16123.965</v>
      </c>
      <c r="I39" s="97">
        <f>'2-ИП ТС'!P40</f>
        <v>11604.55</v>
      </c>
      <c r="J39" s="92" t="s">
        <v>198</v>
      </c>
    </row>
    <row r="40" spans="5:10" ht="12.75" customHeight="1">
      <c r="E40" s="97">
        <f>F40+G40+H40+I40</f>
        <v>41816.833333333336</v>
      </c>
      <c r="F40" s="97">
        <f>F39/1.2</f>
        <v>5273.1</v>
      </c>
      <c r="G40" s="97">
        <f>G39/1.2</f>
        <v>13436.6375</v>
      </c>
      <c r="H40" s="97">
        <f>H39/1.2</f>
        <v>13436.6375</v>
      </c>
      <c r="I40" s="97">
        <f>I39/1.2</f>
        <v>9670.458333333334</v>
      </c>
      <c r="J40" s="92" t="s">
        <v>199</v>
      </c>
    </row>
    <row r="41" spans="5:9" ht="12.75" customHeight="1">
      <c r="E41" t="b">
        <f>E40=E20</f>
        <v>1</v>
      </c>
      <c r="F41" t="b">
        <f>F40=F20</f>
        <v>1</v>
      </c>
      <c r="G41" t="b">
        <f>G40=G20</f>
        <v>1</v>
      </c>
      <c r="H41" t="b">
        <f>H40=H20</f>
        <v>1</v>
      </c>
      <c r="I41" t="b">
        <f>I40=I20</f>
        <v>1</v>
      </c>
    </row>
    <row r="42" spans="5:10" ht="12.75" customHeight="1">
      <c r="E42" s="97">
        <f>E40-E20</f>
        <v>0</v>
      </c>
      <c r="F42" s="97">
        <f>F40-F20</f>
        <v>0</v>
      </c>
      <c r="G42" s="97">
        <f>G40-G20</f>
        <v>0</v>
      </c>
      <c r="H42" s="97">
        <f>H40-H20</f>
        <v>0</v>
      </c>
      <c r="I42" s="97">
        <f>I40-I20</f>
        <v>0</v>
      </c>
      <c r="J42" s="98" t="s">
        <v>201</v>
      </c>
    </row>
    <row r="44" spans="5:9" ht="12.75" customHeight="1">
      <c r="E44" t="b">
        <f>E39='2-ИП ТС'!K40</f>
        <v>1</v>
      </c>
      <c r="F44" t="b">
        <f>F39='2-ИП ТС'!M40</f>
        <v>1</v>
      </c>
      <c r="G44" t="b">
        <f>G39='2-ИП ТС'!N40</f>
        <v>1</v>
      </c>
      <c r="H44" t="b">
        <f>H39='2-ИП ТС'!O40</f>
        <v>1</v>
      </c>
      <c r="I44" t="b">
        <f>I39='2-ИП ТС'!P40</f>
        <v>1</v>
      </c>
    </row>
  </sheetData>
  <sheetProtection/>
  <mergeCells count="12">
    <mergeCell ref="A15:A18"/>
    <mergeCell ref="B15:B18"/>
    <mergeCell ref="C15:I15"/>
    <mergeCell ref="C16:D16"/>
    <mergeCell ref="E16:E18"/>
    <mergeCell ref="F16:I16"/>
    <mergeCell ref="F2:I2"/>
    <mergeCell ref="A8:I8"/>
    <mergeCell ref="A9:I9"/>
    <mergeCell ref="A10:I10"/>
    <mergeCell ref="A12:I12"/>
    <mergeCell ref="A13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0"/>
  <sheetViews>
    <sheetView zoomScalePageLayoutView="0" workbookViewId="0" topLeftCell="A1">
      <selection activeCell="G38" sqref="G38"/>
    </sheetView>
  </sheetViews>
  <sheetFormatPr defaultColWidth="9.00390625" defaultRowHeight="12.75" customHeight="1"/>
  <cols>
    <col min="1" max="1" width="8.25390625" style="30" customWidth="1"/>
    <col min="2" max="2" width="18.00390625" style="26" customWidth="1"/>
    <col min="3" max="3" width="11.75390625" style="26" customWidth="1"/>
    <col min="4" max="4" width="10.625" style="26" customWidth="1"/>
    <col min="5" max="5" width="10.875" style="26" customWidth="1"/>
    <col min="6" max="6" width="11.75390625" style="26" customWidth="1"/>
    <col min="7" max="7" width="13.375" style="26" customWidth="1"/>
    <col min="8" max="8" width="12.125" style="26" customWidth="1"/>
    <col min="9" max="9" width="29.00390625" style="26" customWidth="1"/>
    <col min="10" max="16384" width="9.125" style="26" customWidth="1"/>
  </cols>
  <sheetData>
    <row r="1" ht="12.75" customHeight="1">
      <c r="I1" s="39" t="s">
        <v>113</v>
      </c>
    </row>
    <row r="3" spans="1:8" ht="12.75" customHeight="1">
      <c r="A3" s="117" t="s">
        <v>114</v>
      </c>
      <c r="B3" s="117"/>
      <c r="C3" s="117"/>
      <c r="D3" s="117"/>
      <c r="E3" s="117"/>
      <c r="F3" s="117"/>
      <c r="G3" s="117"/>
      <c r="H3" s="117"/>
    </row>
    <row r="4" spans="1:8" ht="12.75" customHeight="1">
      <c r="A4" s="27"/>
      <c r="B4" s="22"/>
      <c r="C4" s="22"/>
      <c r="D4" s="22"/>
      <c r="E4" s="22"/>
      <c r="F4" s="22"/>
      <c r="G4" s="22"/>
      <c r="H4" s="22"/>
    </row>
    <row r="5" spans="1:9" ht="12.75" customHeight="1">
      <c r="A5" s="57" t="s">
        <v>20</v>
      </c>
      <c r="B5" s="160" t="s">
        <v>123</v>
      </c>
      <c r="C5" s="160"/>
      <c r="D5" s="160"/>
      <c r="E5" s="160"/>
      <c r="F5" s="160"/>
      <c r="G5" s="160"/>
      <c r="H5" s="160"/>
      <c r="I5" s="65"/>
    </row>
    <row r="6" spans="1:8" ht="12.75" customHeight="1">
      <c r="A6" s="157" t="s">
        <v>1</v>
      </c>
      <c r="B6" s="157"/>
      <c r="C6" s="157"/>
      <c r="D6" s="157"/>
      <c r="E6" s="157"/>
      <c r="F6" s="157"/>
      <c r="G6" s="157"/>
      <c r="H6" s="157"/>
    </row>
    <row r="7" spans="1:8" ht="15" customHeight="1">
      <c r="A7" s="117" t="s">
        <v>152</v>
      </c>
      <c r="B7" s="117"/>
      <c r="C7" s="117"/>
      <c r="D7" s="117"/>
      <c r="E7" s="117"/>
      <c r="F7" s="117"/>
      <c r="G7" s="117"/>
      <c r="H7" s="117"/>
    </row>
    <row r="8" spans="1:8" ht="12.75" customHeight="1">
      <c r="A8" s="18"/>
      <c r="B8" s="18"/>
      <c r="C8" s="18"/>
      <c r="D8" s="18"/>
      <c r="E8" s="18"/>
      <c r="F8" s="18"/>
      <c r="G8" s="18"/>
      <c r="H8" s="18"/>
    </row>
    <row r="9" spans="1:8" ht="12.75" customHeight="1">
      <c r="A9" s="18"/>
      <c r="B9" s="18"/>
      <c r="C9" s="18"/>
      <c r="D9" s="18"/>
      <c r="E9" s="18"/>
      <c r="F9" s="18"/>
      <c r="G9" s="18"/>
      <c r="H9" s="18"/>
    </row>
    <row r="10" spans="1:8" ht="12.75" customHeight="1">
      <c r="A10" s="18"/>
      <c r="B10" s="18"/>
      <c r="C10" s="18"/>
      <c r="D10" s="18"/>
      <c r="E10" s="18"/>
      <c r="F10" s="18"/>
      <c r="G10" s="18"/>
      <c r="H10" s="18"/>
    </row>
    <row r="11" spans="1:9" ht="30.75" customHeight="1">
      <c r="A11" s="179" t="s">
        <v>21</v>
      </c>
      <c r="B11" s="179" t="s">
        <v>22</v>
      </c>
      <c r="C11" s="174" t="s">
        <v>26</v>
      </c>
      <c r="D11" s="174"/>
      <c r="E11" s="176" t="s">
        <v>27</v>
      </c>
      <c r="F11" s="177"/>
      <c r="G11" s="174" t="s">
        <v>115</v>
      </c>
      <c r="H11" s="174"/>
      <c r="I11" s="179" t="s">
        <v>116</v>
      </c>
    </row>
    <row r="12" spans="1:9" ht="12.75">
      <c r="A12" s="180"/>
      <c r="B12" s="180"/>
      <c r="C12" s="6" t="s">
        <v>117</v>
      </c>
      <c r="D12" s="6" t="s">
        <v>118</v>
      </c>
      <c r="E12" s="6" t="s">
        <v>117</v>
      </c>
      <c r="F12" s="6" t="s">
        <v>118</v>
      </c>
      <c r="G12" s="6" t="s">
        <v>119</v>
      </c>
      <c r="H12" s="5" t="s">
        <v>118</v>
      </c>
      <c r="I12" s="180"/>
    </row>
    <row r="13" spans="1:9" ht="12.7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5">
        <v>8</v>
      </c>
      <c r="I13" s="5">
        <v>9</v>
      </c>
    </row>
    <row r="14" spans="1:9" ht="12.75" customHeight="1">
      <c r="A14" s="175" t="s">
        <v>36</v>
      </c>
      <c r="B14" s="175"/>
      <c r="C14" s="175"/>
      <c r="D14" s="175"/>
      <c r="E14" s="175"/>
      <c r="F14" s="175"/>
      <c r="G14" s="175"/>
      <c r="H14" s="175"/>
      <c r="I14" s="175"/>
    </row>
    <row r="15" spans="1:9" ht="12.75" customHeight="1">
      <c r="A15" s="11" t="s">
        <v>93</v>
      </c>
      <c r="B15" s="124" t="s">
        <v>156</v>
      </c>
      <c r="C15" s="125"/>
      <c r="D15" s="125"/>
      <c r="E15" s="125"/>
      <c r="F15" s="125"/>
      <c r="G15" s="125"/>
      <c r="H15" s="125"/>
      <c r="I15" s="178"/>
    </row>
    <row r="16" spans="1:9" ht="12.75" customHeight="1">
      <c r="A16" s="10" t="s">
        <v>157</v>
      </c>
      <c r="B16" s="121" t="s">
        <v>158</v>
      </c>
      <c r="C16" s="122"/>
      <c r="D16" s="122"/>
      <c r="E16" s="122"/>
      <c r="F16" s="122"/>
      <c r="G16" s="122"/>
      <c r="H16" s="122"/>
      <c r="I16" s="173"/>
    </row>
    <row r="17" spans="1:9" ht="12.75" customHeight="1">
      <c r="A17" s="11" t="s">
        <v>159</v>
      </c>
      <c r="B17" s="124" t="s">
        <v>160</v>
      </c>
      <c r="C17" s="125"/>
      <c r="D17" s="125"/>
      <c r="E17" s="125"/>
      <c r="F17" s="125"/>
      <c r="G17" s="125"/>
      <c r="H17" s="125"/>
      <c r="I17" s="178"/>
    </row>
    <row r="18" spans="1:9" ht="12.75" customHeight="1">
      <c r="A18" s="11" t="s">
        <v>161</v>
      </c>
      <c r="B18" s="124" t="s">
        <v>162</v>
      </c>
      <c r="C18" s="125"/>
      <c r="D18" s="125"/>
      <c r="E18" s="125"/>
      <c r="F18" s="125"/>
      <c r="G18" s="125"/>
      <c r="H18" s="125"/>
      <c r="I18" s="178"/>
    </row>
    <row r="19" spans="1:9" ht="12.75" customHeight="1">
      <c r="A19" s="121" t="s">
        <v>37</v>
      </c>
      <c r="B19" s="173"/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66"/>
    </row>
    <row r="20" spans="1:9" ht="12.75" customHeight="1">
      <c r="A20" s="175" t="s">
        <v>38</v>
      </c>
      <c r="B20" s="175"/>
      <c r="C20" s="175"/>
      <c r="D20" s="175"/>
      <c r="E20" s="175"/>
      <c r="F20" s="175"/>
      <c r="G20" s="175"/>
      <c r="H20" s="175"/>
      <c r="I20" s="175"/>
    </row>
    <row r="21" spans="1:9" ht="12.75" customHeight="1">
      <c r="A21" s="121" t="s">
        <v>39</v>
      </c>
      <c r="B21" s="173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66"/>
    </row>
    <row r="22" spans="1:9" ht="12.75" customHeight="1">
      <c r="A22" s="175" t="s">
        <v>40</v>
      </c>
      <c r="B22" s="175"/>
      <c r="C22" s="175"/>
      <c r="D22" s="175"/>
      <c r="E22" s="175"/>
      <c r="F22" s="175"/>
      <c r="G22" s="175"/>
      <c r="H22" s="175"/>
      <c r="I22" s="175"/>
    </row>
    <row r="23" spans="1:9" ht="12.75" customHeight="1">
      <c r="A23" s="11" t="s">
        <v>163</v>
      </c>
      <c r="B23" s="124" t="s">
        <v>164</v>
      </c>
      <c r="C23" s="125"/>
      <c r="D23" s="125"/>
      <c r="E23" s="125"/>
      <c r="F23" s="125"/>
      <c r="G23" s="125"/>
      <c r="H23" s="125"/>
      <c r="I23" s="178"/>
    </row>
    <row r="24" spans="1:9" ht="12.75" customHeight="1">
      <c r="A24" s="11" t="s">
        <v>168</v>
      </c>
      <c r="B24" s="124" t="s">
        <v>169</v>
      </c>
      <c r="C24" s="125"/>
      <c r="D24" s="125"/>
      <c r="E24" s="125"/>
      <c r="F24" s="125"/>
      <c r="G24" s="125"/>
      <c r="H24" s="125"/>
      <c r="I24" s="178"/>
    </row>
    <row r="25" spans="1:9" ht="12.75" customHeight="1">
      <c r="A25" s="121" t="s">
        <v>43</v>
      </c>
      <c r="B25" s="173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66"/>
    </row>
    <row r="26" spans="1:9" ht="27" customHeight="1">
      <c r="A26" s="175" t="s">
        <v>44</v>
      </c>
      <c r="B26" s="175"/>
      <c r="C26" s="175"/>
      <c r="D26" s="175"/>
      <c r="E26" s="175"/>
      <c r="F26" s="175"/>
      <c r="G26" s="175"/>
      <c r="H26" s="175"/>
      <c r="I26" s="175"/>
    </row>
    <row r="27" spans="1:9" ht="12.75" customHeight="1">
      <c r="A27" s="121" t="s">
        <v>45</v>
      </c>
      <c r="B27" s="173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66"/>
    </row>
    <row r="28" spans="1:9" ht="12.75" customHeight="1">
      <c r="A28" s="175" t="s">
        <v>46</v>
      </c>
      <c r="B28" s="175"/>
      <c r="C28" s="175"/>
      <c r="D28" s="175"/>
      <c r="E28" s="175"/>
      <c r="F28" s="175"/>
      <c r="G28" s="175"/>
      <c r="H28" s="175"/>
      <c r="I28" s="175"/>
    </row>
    <row r="29" spans="1:9" ht="12.75" customHeight="1">
      <c r="A29" s="11" t="s">
        <v>170</v>
      </c>
      <c r="B29" s="124" t="s">
        <v>171</v>
      </c>
      <c r="C29" s="125"/>
      <c r="D29" s="125"/>
      <c r="E29" s="125"/>
      <c r="F29" s="125"/>
      <c r="G29" s="125"/>
      <c r="H29" s="125"/>
      <c r="I29" s="178"/>
    </row>
    <row r="30" spans="1:9" ht="12.75" customHeight="1">
      <c r="A30" s="11" t="s">
        <v>176</v>
      </c>
      <c r="B30" s="124" t="s">
        <v>173</v>
      </c>
      <c r="C30" s="125"/>
      <c r="D30" s="125"/>
      <c r="E30" s="125"/>
      <c r="F30" s="125"/>
      <c r="G30" s="125"/>
      <c r="H30" s="125"/>
      <c r="I30" s="178"/>
    </row>
    <row r="31" spans="1:9" ht="12.75" customHeight="1">
      <c r="A31" s="121" t="s">
        <v>47</v>
      </c>
      <c r="B31" s="173"/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66"/>
    </row>
    <row r="34" spans="1:8" ht="12.75" customHeight="1">
      <c r="A34" s="38" t="s">
        <v>17</v>
      </c>
      <c r="B34" s="38"/>
      <c r="C34" s="38"/>
      <c r="D34" s="38"/>
      <c r="E34" s="63" t="s">
        <v>142</v>
      </c>
      <c r="F34" s="40"/>
      <c r="G34" s="30"/>
      <c r="H34" s="40"/>
    </row>
    <row r="35" spans="1:7" s="53" customFormat="1" ht="12.75" customHeight="1">
      <c r="A35" s="62" t="s">
        <v>18</v>
      </c>
      <c r="E35" s="64" t="s">
        <v>49</v>
      </c>
      <c r="G35" s="60"/>
    </row>
    <row r="36" spans="5:7" ht="12.75" customHeight="1">
      <c r="E36" s="39"/>
      <c r="F36" s="39"/>
      <c r="G36" s="39"/>
    </row>
    <row r="37" spans="5:7" ht="12.75" customHeight="1">
      <c r="E37" s="41"/>
      <c r="F37" s="41"/>
      <c r="G37" s="42"/>
    </row>
    <row r="39" ht="12.75" customHeight="1">
      <c r="G39" s="67"/>
    </row>
    <row r="40" ht="12.75" customHeight="1">
      <c r="F40" s="59"/>
    </row>
  </sheetData>
  <sheetProtection/>
  <mergeCells count="28">
    <mergeCell ref="A21:B21"/>
    <mergeCell ref="A25:B25"/>
    <mergeCell ref="A27:B27"/>
    <mergeCell ref="B23:I23"/>
    <mergeCell ref="A31:B31"/>
    <mergeCell ref="A28:I28"/>
    <mergeCell ref="A26:I26"/>
    <mergeCell ref="A22:I22"/>
    <mergeCell ref="B24:I24"/>
    <mergeCell ref="B29:I29"/>
    <mergeCell ref="B30:I30"/>
    <mergeCell ref="A20:I20"/>
    <mergeCell ref="B5:H5"/>
    <mergeCell ref="B11:B12"/>
    <mergeCell ref="A11:A12"/>
    <mergeCell ref="I11:I12"/>
    <mergeCell ref="B15:I15"/>
    <mergeCell ref="B16:I16"/>
    <mergeCell ref="B17:I17"/>
    <mergeCell ref="B18:I18"/>
    <mergeCell ref="A19:B19"/>
    <mergeCell ref="G11:H11"/>
    <mergeCell ref="A14:I14"/>
    <mergeCell ref="A3:H3"/>
    <mergeCell ref="A6:H6"/>
    <mergeCell ref="A7:H7"/>
    <mergeCell ref="C11:D11"/>
    <mergeCell ref="E11:F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invest_chef</dc:creator>
  <cp:keywords/>
  <dc:description/>
  <cp:lastModifiedBy>Лебедева Ксения Юрьевна</cp:lastModifiedBy>
  <cp:lastPrinted>2021-04-29T21:28:30Z</cp:lastPrinted>
  <dcterms:created xsi:type="dcterms:W3CDTF">2010-03-09T17:07:36Z</dcterms:created>
  <dcterms:modified xsi:type="dcterms:W3CDTF">2021-06-17T05:45:10Z</dcterms:modified>
  <cp:category/>
  <cp:version/>
  <cp:contentType/>
  <cp:contentStatus/>
</cp:coreProperties>
</file>